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timf-my.sharepoint.com/personal/ninad_kudalkar_uti_co_in/Documents/2021-2022/Reporting/Monthly/032021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147" i="1" l="1"/>
  <c r="BJ147" i="1"/>
  <c r="BI147" i="1"/>
  <c r="BH147" i="1"/>
  <c r="BG147" i="1"/>
  <c r="BF147" i="1"/>
  <c r="BE147" i="1"/>
  <c r="BD147" i="1"/>
  <c r="BC147" i="1"/>
  <c r="BB147" i="1"/>
  <c r="BA147" i="1"/>
  <c r="AZ147" i="1"/>
  <c r="AY147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H138" i="1"/>
  <c r="BD138" i="1"/>
  <c r="AZ138" i="1"/>
  <c r="AV138" i="1"/>
  <c r="AR138" i="1"/>
  <c r="AN138" i="1"/>
  <c r="AJ138" i="1"/>
  <c r="AF138" i="1"/>
  <c r="AB138" i="1"/>
  <c r="X138" i="1"/>
  <c r="T138" i="1"/>
  <c r="P138" i="1"/>
  <c r="L138" i="1"/>
  <c r="H138" i="1"/>
  <c r="D138" i="1"/>
  <c r="BJ137" i="1"/>
  <c r="BJ138" i="1" s="1"/>
  <c r="BI137" i="1"/>
  <c r="BI138" i="1" s="1"/>
  <c r="BH137" i="1"/>
  <c r="BG137" i="1"/>
  <c r="BG138" i="1" s="1"/>
  <c r="BF137" i="1"/>
  <c r="BF138" i="1" s="1"/>
  <c r="BE137" i="1"/>
  <c r="BE138" i="1" s="1"/>
  <c r="BD137" i="1"/>
  <c r="BC137" i="1"/>
  <c r="BC138" i="1" s="1"/>
  <c r="BB137" i="1"/>
  <c r="BB138" i="1" s="1"/>
  <c r="BA137" i="1"/>
  <c r="BA138" i="1" s="1"/>
  <c r="AZ137" i="1"/>
  <c r="AY137" i="1"/>
  <c r="AY138" i="1" s="1"/>
  <c r="AX137" i="1"/>
  <c r="AX138" i="1" s="1"/>
  <c r="AW137" i="1"/>
  <c r="AW138" i="1" s="1"/>
  <c r="AV137" i="1"/>
  <c r="AU137" i="1"/>
  <c r="AU138" i="1" s="1"/>
  <c r="AT137" i="1"/>
  <c r="AT138" i="1" s="1"/>
  <c r="AS137" i="1"/>
  <c r="AS138" i="1" s="1"/>
  <c r="AR137" i="1"/>
  <c r="AQ137" i="1"/>
  <c r="AQ138" i="1" s="1"/>
  <c r="AP137" i="1"/>
  <c r="AP138" i="1" s="1"/>
  <c r="AO137" i="1"/>
  <c r="AO138" i="1" s="1"/>
  <c r="AN137" i="1"/>
  <c r="AM137" i="1"/>
  <c r="AM138" i="1" s="1"/>
  <c r="AL137" i="1"/>
  <c r="AL138" i="1" s="1"/>
  <c r="AK137" i="1"/>
  <c r="AK138" i="1" s="1"/>
  <c r="AJ137" i="1"/>
  <c r="AI137" i="1"/>
  <c r="AI138" i="1" s="1"/>
  <c r="AH137" i="1"/>
  <c r="AH138" i="1" s="1"/>
  <c r="AG137" i="1"/>
  <c r="AG138" i="1" s="1"/>
  <c r="AF137" i="1"/>
  <c r="AE137" i="1"/>
  <c r="AE138" i="1" s="1"/>
  <c r="AD137" i="1"/>
  <c r="AD138" i="1" s="1"/>
  <c r="AC137" i="1"/>
  <c r="AC138" i="1" s="1"/>
  <c r="AB137" i="1"/>
  <c r="AA137" i="1"/>
  <c r="AA138" i="1" s="1"/>
  <c r="Z137" i="1"/>
  <c r="Z138" i="1" s="1"/>
  <c r="Y137" i="1"/>
  <c r="Y138" i="1" s="1"/>
  <c r="X137" i="1"/>
  <c r="W137" i="1"/>
  <c r="W138" i="1" s="1"/>
  <c r="V137" i="1"/>
  <c r="V138" i="1" s="1"/>
  <c r="U137" i="1"/>
  <c r="U138" i="1" s="1"/>
  <c r="T137" i="1"/>
  <c r="S137" i="1"/>
  <c r="S138" i="1" s="1"/>
  <c r="R137" i="1"/>
  <c r="R138" i="1" s="1"/>
  <c r="Q137" i="1"/>
  <c r="Q138" i="1" s="1"/>
  <c r="P137" i="1"/>
  <c r="O137" i="1"/>
  <c r="O138" i="1" s="1"/>
  <c r="N137" i="1"/>
  <c r="N138" i="1" s="1"/>
  <c r="M137" i="1"/>
  <c r="M138" i="1" s="1"/>
  <c r="L137" i="1"/>
  <c r="K137" i="1"/>
  <c r="K138" i="1" s="1"/>
  <c r="J137" i="1"/>
  <c r="J138" i="1" s="1"/>
  <c r="I137" i="1"/>
  <c r="I138" i="1" s="1"/>
  <c r="H137" i="1"/>
  <c r="G137" i="1"/>
  <c r="G138" i="1" s="1"/>
  <c r="F137" i="1"/>
  <c r="F138" i="1" s="1"/>
  <c r="E137" i="1"/>
  <c r="E138" i="1" s="1"/>
  <c r="D137" i="1"/>
  <c r="C137" i="1"/>
  <c r="C138" i="1" s="1"/>
  <c r="BK136" i="1"/>
  <c r="BK135" i="1"/>
  <c r="BK134" i="1"/>
  <c r="BK133" i="1"/>
  <c r="BK132" i="1"/>
  <c r="BK137" i="1" s="1"/>
  <c r="BK138" i="1" s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K128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K122" i="1"/>
  <c r="BK124" i="1" s="1"/>
  <c r="BJ118" i="1"/>
  <c r="BJ119" i="1" s="1"/>
  <c r="BI118" i="1"/>
  <c r="BI119" i="1" s="1"/>
  <c r="BH118" i="1"/>
  <c r="BH119" i="1" s="1"/>
  <c r="BG118" i="1"/>
  <c r="BF118" i="1"/>
  <c r="BF119" i="1" s="1"/>
  <c r="BE118" i="1"/>
  <c r="BE119" i="1" s="1"/>
  <c r="BD118" i="1"/>
  <c r="BD119" i="1" s="1"/>
  <c r="BC118" i="1"/>
  <c r="BB118" i="1"/>
  <c r="BB119" i="1" s="1"/>
  <c r="BA118" i="1"/>
  <c r="BA119" i="1" s="1"/>
  <c r="AZ118" i="1"/>
  <c r="AZ119" i="1" s="1"/>
  <c r="AY118" i="1"/>
  <c r="AX118" i="1"/>
  <c r="AX119" i="1" s="1"/>
  <c r="AW118" i="1"/>
  <c r="AW119" i="1" s="1"/>
  <c r="AV118" i="1"/>
  <c r="AV119" i="1" s="1"/>
  <c r="AU118" i="1"/>
  <c r="AT118" i="1"/>
  <c r="AT119" i="1" s="1"/>
  <c r="AS118" i="1"/>
  <c r="AS119" i="1" s="1"/>
  <c r="AR118" i="1"/>
  <c r="AR119" i="1" s="1"/>
  <c r="AQ118" i="1"/>
  <c r="AP118" i="1"/>
  <c r="AP119" i="1" s="1"/>
  <c r="AO118" i="1"/>
  <c r="AO119" i="1" s="1"/>
  <c r="AN118" i="1"/>
  <c r="AN119" i="1" s="1"/>
  <c r="AM118" i="1"/>
  <c r="AL118" i="1"/>
  <c r="AL119" i="1" s="1"/>
  <c r="AK118" i="1"/>
  <c r="AK119" i="1" s="1"/>
  <c r="AJ118" i="1"/>
  <c r="AJ119" i="1" s="1"/>
  <c r="AI118" i="1"/>
  <c r="AH118" i="1"/>
  <c r="AH119" i="1" s="1"/>
  <c r="AG118" i="1"/>
  <c r="AG119" i="1" s="1"/>
  <c r="AF118" i="1"/>
  <c r="AF119" i="1" s="1"/>
  <c r="AE118" i="1"/>
  <c r="AD118" i="1"/>
  <c r="AD119" i="1" s="1"/>
  <c r="AC118" i="1"/>
  <c r="AC119" i="1" s="1"/>
  <c r="AB118" i="1"/>
  <c r="AB119" i="1" s="1"/>
  <c r="AA118" i="1"/>
  <c r="Z118" i="1"/>
  <c r="Z119" i="1" s="1"/>
  <c r="Y118" i="1"/>
  <c r="Y119" i="1" s="1"/>
  <c r="X118" i="1"/>
  <c r="X119" i="1" s="1"/>
  <c r="W118" i="1"/>
  <c r="V118" i="1"/>
  <c r="V119" i="1" s="1"/>
  <c r="U118" i="1"/>
  <c r="U119" i="1" s="1"/>
  <c r="T118" i="1"/>
  <c r="T119" i="1" s="1"/>
  <c r="S118" i="1"/>
  <c r="R118" i="1"/>
  <c r="R119" i="1" s="1"/>
  <c r="Q118" i="1"/>
  <c r="Q119" i="1" s="1"/>
  <c r="P118" i="1"/>
  <c r="P119" i="1" s="1"/>
  <c r="O118" i="1"/>
  <c r="N118" i="1"/>
  <c r="N119" i="1" s="1"/>
  <c r="M118" i="1"/>
  <c r="M119" i="1" s="1"/>
  <c r="L118" i="1"/>
  <c r="L119" i="1" s="1"/>
  <c r="K118" i="1"/>
  <c r="J118" i="1"/>
  <c r="J119" i="1" s="1"/>
  <c r="I118" i="1"/>
  <c r="I119" i="1" s="1"/>
  <c r="H118" i="1"/>
  <c r="H119" i="1" s="1"/>
  <c r="G118" i="1"/>
  <c r="F118" i="1"/>
  <c r="F119" i="1" s="1"/>
  <c r="E118" i="1"/>
  <c r="E119" i="1" s="1"/>
  <c r="D118" i="1"/>
  <c r="D119" i="1" s="1"/>
  <c r="C118" i="1"/>
  <c r="BK117" i="1"/>
  <c r="BK116" i="1"/>
  <c r="BK115" i="1"/>
  <c r="BK114" i="1"/>
  <c r="BK113" i="1"/>
  <c r="BK112" i="1"/>
  <c r="BK111" i="1"/>
  <c r="BK110" i="1"/>
  <c r="BK109" i="1"/>
  <c r="BK108" i="1"/>
  <c r="BK107" i="1"/>
  <c r="BK106" i="1"/>
  <c r="BK105" i="1"/>
  <c r="BK104" i="1"/>
  <c r="BK103" i="1"/>
  <c r="BK102" i="1"/>
  <c r="BK101" i="1"/>
  <c r="BK100" i="1"/>
  <c r="BK99" i="1"/>
  <c r="BK98" i="1"/>
  <c r="BK97" i="1"/>
  <c r="BK96" i="1"/>
  <c r="BK95" i="1"/>
  <c r="BK118" i="1" s="1"/>
  <c r="BJ93" i="1"/>
  <c r="BI93" i="1"/>
  <c r="BH93" i="1"/>
  <c r="BG93" i="1"/>
  <c r="BG119" i="1" s="1"/>
  <c r="BF93" i="1"/>
  <c r="BE93" i="1"/>
  <c r="BD93" i="1"/>
  <c r="BC93" i="1"/>
  <c r="BC119" i="1" s="1"/>
  <c r="BB93" i="1"/>
  <c r="BA93" i="1"/>
  <c r="AZ93" i="1"/>
  <c r="AY93" i="1"/>
  <c r="AY119" i="1" s="1"/>
  <c r="AX93" i="1"/>
  <c r="AW93" i="1"/>
  <c r="AV93" i="1"/>
  <c r="AU93" i="1"/>
  <c r="AU119" i="1" s="1"/>
  <c r="AT93" i="1"/>
  <c r="AS93" i="1"/>
  <c r="AR93" i="1"/>
  <c r="AQ93" i="1"/>
  <c r="AQ119" i="1" s="1"/>
  <c r="AP93" i="1"/>
  <c r="AO93" i="1"/>
  <c r="AN93" i="1"/>
  <c r="AM93" i="1"/>
  <c r="AM119" i="1" s="1"/>
  <c r="AL93" i="1"/>
  <c r="AK93" i="1"/>
  <c r="AJ93" i="1"/>
  <c r="AI93" i="1"/>
  <c r="AI119" i="1" s="1"/>
  <c r="AH93" i="1"/>
  <c r="AG93" i="1"/>
  <c r="AF93" i="1"/>
  <c r="AE93" i="1"/>
  <c r="AE119" i="1" s="1"/>
  <c r="AD93" i="1"/>
  <c r="AC93" i="1"/>
  <c r="AB93" i="1"/>
  <c r="AA93" i="1"/>
  <c r="AA119" i="1" s="1"/>
  <c r="Z93" i="1"/>
  <c r="Y93" i="1"/>
  <c r="X93" i="1"/>
  <c r="W93" i="1"/>
  <c r="W119" i="1" s="1"/>
  <c r="V93" i="1"/>
  <c r="U93" i="1"/>
  <c r="T93" i="1"/>
  <c r="S93" i="1"/>
  <c r="S119" i="1" s="1"/>
  <c r="R93" i="1"/>
  <c r="Q93" i="1"/>
  <c r="P93" i="1"/>
  <c r="O93" i="1"/>
  <c r="O119" i="1" s="1"/>
  <c r="N93" i="1"/>
  <c r="M93" i="1"/>
  <c r="L93" i="1"/>
  <c r="K93" i="1"/>
  <c r="K119" i="1" s="1"/>
  <c r="J93" i="1"/>
  <c r="I93" i="1"/>
  <c r="H93" i="1"/>
  <c r="G93" i="1"/>
  <c r="G119" i="1" s="1"/>
  <c r="F93" i="1"/>
  <c r="E93" i="1"/>
  <c r="D93" i="1"/>
  <c r="C93" i="1"/>
  <c r="C119" i="1" s="1"/>
  <c r="BK92" i="1"/>
  <c r="BK91" i="1"/>
  <c r="BK93" i="1" s="1"/>
  <c r="BJ86" i="1"/>
  <c r="BJ87" i="1" s="1"/>
  <c r="BI86" i="1"/>
  <c r="BI87" i="1" s="1"/>
  <c r="BH86" i="1"/>
  <c r="BH87" i="1" s="1"/>
  <c r="BG86" i="1"/>
  <c r="BF86" i="1"/>
  <c r="BF87" i="1" s="1"/>
  <c r="BE86" i="1"/>
  <c r="BE87" i="1" s="1"/>
  <c r="BD86" i="1"/>
  <c r="BD87" i="1" s="1"/>
  <c r="BC86" i="1"/>
  <c r="BB86" i="1"/>
  <c r="BB87" i="1" s="1"/>
  <c r="BA86" i="1"/>
  <c r="BA87" i="1" s="1"/>
  <c r="AZ86" i="1"/>
  <c r="AZ87" i="1" s="1"/>
  <c r="AY86" i="1"/>
  <c r="AX86" i="1"/>
  <c r="AX87" i="1" s="1"/>
  <c r="AW86" i="1"/>
  <c r="AW87" i="1" s="1"/>
  <c r="AV86" i="1"/>
  <c r="AV87" i="1" s="1"/>
  <c r="AU86" i="1"/>
  <c r="AT86" i="1"/>
  <c r="AT87" i="1" s="1"/>
  <c r="AS86" i="1"/>
  <c r="AS87" i="1" s="1"/>
  <c r="AR86" i="1"/>
  <c r="AR87" i="1" s="1"/>
  <c r="AQ86" i="1"/>
  <c r="AP86" i="1"/>
  <c r="AP87" i="1" s="1"/>
  <c r="AO86" i="1"/>
  <c r="AO87" i="1" s="1"/>
  <c r="AN86" i="1"/>
  <c r="AN87" i="1" s="1"/>
  <c r="AM86" i="1"/>
  <c r="AL86" i="1"/>
  <c r="AL87" i="1" s="1"/>
  <c r="AK86" i="1"/>
  <c r="AK87" i="1" s="1"/>
  <c r="AJ86" i="1"/>
  <c r="AJ87" i="1" s="1"/>
  <c r="AI86" i="1"/>
  <c r="AH86" i="1"/>
  <c r="AH87" i="1" s="1"/>
  <c r="AG86" i="1"/>
  <c r="AG87" i="1" s="1"/>
  <c r="AF86" i="1"/>
  <c r="AF87" i="1" s="1"/>
  <c r="AE86" i="1"/>
  <c r="AD86" i="1"/>
  <c r="AD87" i="1" s="1"/>
  <c r="AC86" i="1"/>
  <c r="AC87" i="1" s="1"/>
  <c r="AB86" i="1"/>
  <c r="AB87" i="1" s="1"/>
  <c r="AA86" i="1"/>
  <c r="Z86" i="1"/>
  <c r="Z87" i="1" s="1"/>
  <c r="Y86" i="1"/>
  <c r="Y87" i="1" s="1"/>
  <c r="X86" i="1"/>
  <c r="X87" i="1" s="1"/>
  <c r="W86" i="1"/>
  <c r="V86" i="1"/>
  <c r="V87" i="1" s="1"/>
  <c r="U86" i="1"/>
  <c r="U87" i="1" s="1"/>
  <c r="T86" i="1"/>
  <c r="T87" i="1" s="1"/>
  <c r="S86" i="1"/>
  <c r="R86" i="1"/>
  <c r="R87" i="1" s="1"/>
  <c r="Q86" i="1"/>
  <c r="Q87" i="1" s="1"/>
  <c r="P86" i="1"/>
  <c r="P87" i="1" s="1"/>
  <c r="O86" i="1"/>
  <c r="N86" i="1"/>
  <c r="N87" i="1" s="1"/>
  <c r="M86" i="1"/>
  <c r="M87" i="1" s="1"/>
  <c r="L86" i="1"/>
  <c r="L87" i="1" s="1"/>
  <c r="K86" i="1"/>
  <c r="J86" i="1"/>
  <c r="J87" i="1" s="1"/>
  <c r="I86" i="1"/>
  <c r="I87" i="1" s="1"/>
  <c r="H86" i="1"/>
  <c r="H87" i="1" s="1"/>
  <c r="G86" i="1"/>
  <c r="F86" i="1"/>
  <c r="F87" i="1" s="1"/>
  <c r="E86" i="1"/>
  <c r="E87" i="1" s="1"/>
  <c r="D86" i="1"/>
  <c r="D87" i="1" s="1"/>
  <c r="C86" i="1"/>
  <c r="BK85" i="1"/>
  <c r="BK84" i="1"/>
  <c r="BK83" i="1"/>
  <c r="BK82" i="1"/>
  <c r="BK81" i="1"/>
  <c r="BK80" i="1"/>
  <c r="BK79" i="1"/>
  <c r="BK78" i="1"/>
  <c r="BK77" i="1"/>
  <c r="BK76" i="1"/>
  <c r="BK75" i="1"/>
  <c r="BK74" i="1"/>
  <c r="BK73" i="1"/>
  <c r="BK72" i="1"/>
  <c r="BK71" i="1"/>
  <c r="BK70" i="1"/>
  <c r="BK69" i="1"/>
  <c r="BK68" i="1"/>
  <c r="BK86" i="1" s="1"/>
  <c r="BJ66" i="1"/>
  <c r="BI66" i="1"/>
  <c r="BH66" i="1"/>
  <c r="BG66" i="1"/>
  <c r="BG87" i="1" s="1"/>
  <c r="BF66" i="1"/>
  <c r="BE66" i="1"/>
  <c r="BD66" i="1"/>
  <c r="BC66" i="1"/>
  <c r="BC87" i="1" s="1"/>
  <c r="BB66" i="1"/>
  <c r="BA66" i="1"/>
  <c r="AZ66" i="1"/>
  <c r="AY66" i="1"/>
  <c r="AY87" i="1" s="1"/>
  <c r="AX66" i="1"/>
  <c r="AW66" i="1"/>
  <c r="AV66" i="1"/>
  <c r="AU66" i="1"/>
  <c r="AU87" i="1" s="1"/>
  <c r="AT66" i="1"/>
  <c r="AS66" i="1"/>
  <c r="AR66" i="1"/>
  <c r="AQ66" i="1"/>
  <c r="AQ87" i="1" s="1"/>
  <c r="AP66" i="1"/>
  <c r="AO66" i="1"/>
  <c r="AN66" i="1"/>
  <c r="AM66" i="1"/>
  <c r="AM87" i="1" s="1"/>
  <c r="AL66" i="1"/>
  <c r="AK66" i="1"/>
  <c r="AJ66" i="1"/>
  <c r="AI66" i="1"/>
  <c r="AI87" i="1" s="1"/>
  <c r="AH66" i="1"/>
  <c r="AG66" i="1"/>
  <c r="AF66" i="1"/>
  <c r="AE66" i="1"/>
  <c r="AE87" i="1" s="1"/>
  <c r="AD66" i="1"/>
  <c r="AC66" i="1"/>
  <c r="AB66" i="1"/>
  <c r="AA66" i="1"/>
  <c r="AA87" i="1" s="1"/>
  <c r="Z66" i="1"/>
  <c r="Y66" i="1"/>
  <c r="X66" i="1"/>
  <c r="W66" i="1"/>
  <c r="W87" i="1" s="1"/>
  <c r="V66" i="1"/>
  <c r="U66" i="1"/>
  <c r="T66" i="1"/>
  <c r="S66" i="1"/>
  <c r="S87" i="1" s="1"/>
  <c r="R66" i="1"/>
  <c r="Q66" i="1"/>
  <c r="P66" i="1"/>
  <c r="O66" i="1"/>
  <c r="O87" i="1" s="1"/>
  <c r="N66" i="1"/>
  <c r="M66" i="1"/>
  <c r="L66" i="1"/>
  <c r="K66" i="1"/>
  <c r="K87" i="1" s="1"/>
  <c r="J66" i="1"/>
  <c r="I66" i="1"/>
  <c r="H66" i="1"/>
  <c r="G66" i="1"/>
  <c r="G87" i="1" s="1"/>
  <c r="F66" i="1"/>
  <c r="E66" i="1"/>
  <c r="D66" i="1"/>
  <c r="C66" i="1"/>
  <c r="C87" i="1" s="1"/>
  <c r="BK65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K63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K61" i="1"/>
  <c r="BK60" i="1"/>
  <c r="BK59" i="1"/>
  <c r="BK58" i="1"/>
  <c r="BK57" i="1"/>
  <c r="BK56" i="1"/>
  <c r="BK55" i="1"/>
  <c r="BK54" i="1"/>
  <c r="BK53" i="1"/>
  <c r="BK52" i="1"/>
  <c r="BK51" i="1"/>
  <c r="BK50" i="1"/>
  <c r="BK49" i="1"/>
  <c r="BK48" i="1"/>
  <c r="BK47" i="1"/>
  <c r="BK46" i="1"/>
  <c r="BK45" i="1"/>
  <c r="BK44" i="1"/>
  <c r="BK43" i="1"/>
  <c r="BK42" i="1"/>
  <c r="BK41" i="1"/>
  <c r="BK40" i="1"/>
  <c r="BK39" i="1"/>
  <c r="BK38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62" i="1" s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K18" i="1"/>
  <c r="BK19" i="1" s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K15" i="1"/>
  <c r="BK14" i="1"/>
  <c r="BK13" i="1"/>
  <c r="BK87" i="1" l="1"/>
  <c r="BK119" i="1"/>
  <c r="E144" i="1"/>
  <c r="I144" i="1"/>
  <c r="M144" i="1"/>
  <c r="Q144" i="1"/>
  <c r="U144" i="1"/>
  <c r="Y144" i="1"/>
  <c r="AC144" i="1"/>
  <c r="AG144" i="1"/>
  <c r="AK144" i="1"/>
  <c r="AO144" i="1"/>
  <c r="AS144" i="1"/>
  <c r="AW144" i="1"/>
  <c r="BA144" i="1"/>
  <c r="BE144" i="1"/>
  <c r="BI144" i="1"/>
  <c r="F144" i="1"/>
  <c r="J144" i="1"/>
  <c r="N144" i="1"/>
  <c r="R144" i="1"/>
  <c r="V144" i="1"/>
  <c r="Z144" i="1"/>
  <c r="AD144" i="1"/>
  <c r="AH144" i="1"/>
  <c r="AL144" i="1"/>
  <c r="AP144" i="1"/>
  <c r="AT144" i="1"/>
  <c r="AX144" i="1"/>
  <c r="BB144" i="1"/>
  <c r="BF144" i="1"/>
  <c r="BJ144" i="1"/>
  <c r="C144" i="1"/>
  <c r="G144" i="1"/>
  <c r="K144" i="1"/>
  <c r="O144" i="1"/>
  <c r="S144" i="1"/>
  <c r="W144" i="1"/>
  <c r="AA144" i="1"/>
  <c r="AE144" i="1"/>
  <c r="AI144" i="1"/>
  <c r="AM144" i="1"/>
  <c r="AQ144" i="1"/>
  <c r="AU144" i="1"/>
  <c r="AY144" i="1"/>
  <c r="BC144" i="1"/>
  <c r="BG144" i="1"/>
  <c r="BK144" i="1"/>
  <c r="D144" i="1"/>
  <c r="H144" i="1"/>
  <c r="L144" i="1"/>
  <c r="P144" i="1"/>
  <c r="T144" i="1"/>
  <c r="X144" i="1"/>
  <c r="AB144" i="1"/>
  <c r="AF144" i="1"/>
  <c r="AJ144" i="1"/>
  <c r="AN144" i="1"/>
  <c r="AR144" i="1"/>
  <c r="AV144" i="1"/>
  <c r="AZ144" i="1"/>
  <c r="BD144" i="1"/>
  <c r="BH144" i="1"/>
</calcChain>
</file>

<file path=xl/sharedStrings.xml><?xml version="1.0" encoding="utf-8"?>
<sst xmlns="http://schemas.openxmlformats.org/spreadsheetml/2006/main" count="180" uniqueCount="153">
  <si>
    <t>Sl. No.</t>
  </si>
  <si>
    <t>Scheme Category/ Scheme Name</t>
  </si>
  <si>
    <t>UTI - Mutual Fund: AVG.Net Assets Under Management (AAUM) as on 31ST  MAR-2022 (All figures in Rs. Crore)</t>
  </si>
  <si>
    <t xml:space="preserve">Through Direct Plan </t>
  </si>
  <si>
    <t>Through Associate Distributors</t>
  </si>
  <si>
    <t>Through Non -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</si>
  <si>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</si>
  <si>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</si>
  <si>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</si>
  <si>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</si>
  <si>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</si>
  <si>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</si>
  <si>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</si>
  <si>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</si>
  <si>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</si>
  <si>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UTI Money Market Fund</t>
  </si>
  <si>
    <t>UTI Liquid Cash Plan</t>
  </si>
  <si>
    <t>UTI Overnight Fund</t>
  </si>
  <si>
    <t>(a) Sub-Total</t>
  </si>
  <si>
    <t>(ii)</t>
  </si>
  <si>
    <t>Gilt</t>
  </si>
  <si>
    <t>UTI Gilt Fund</t>
  </si>
  <si>
    <t>(b) Sub-Total</t>
  </si>
  <si>
    <t>(iii)</t>
  </si>
  <si>
    <t>FMP</t>
  </si>
  <si>
    <t>UTI Fixed Income Interval Fund - I- Quarterly Interval Plan- Retail Option</t>
  </si>
  <si>
    <t>UTI Fixed Income Interval Fund - I- Monthly Interval Plan- Retail Option</t>
  </si>
  <si>
    <t>UTI Fixed Income Interval Fund - I- Annual Interval Plan- Retail Option</t>
  </si>
  <si>
    <t>UTI Fixed Income Interval Fund-Annual Intarval Plan Series - II</t>
  </si>
  <si>
    <t>UTI Fixed Income Interval Fund - III- Quarterly Interval Plan</t>
  </si>
  <si>
    <t>UTI Fixed Income Interval Fund Annual Interval Plan III</t>
  </si>
  <si>
    <t>UTI Fixed Income Interval Fund - IV- Annual Interval Plan- Retail Option</t>
  </si>
  <si>
    <t>UTI Fixed Income Interval Fund - I - Half Yearly Interval Plan- Retail Option</t>
  </si>
  <si>
    <t>UTI Fixed Income Interval Fund - II- Monthly Interval Plan- Retail Option</t>
  </si>
  <si>
    <t>UTI Fixed Income Interval Fund - II - Half Yearly Interval Plan- Retail Option</t>
  </si>
  <si>
    <t>UTI Fixed Income Interval Fund - IV- Quarterly Interval Plan- Retail Option</t>
  </si>
  <si>
    <t>UTI Fixed Income Interval Fund - V- Quarterly Interval Plan- Retail Option</t>
  </si>
  <si>
    <t>UTI Fixed Income Interval Fund - VI- Quarterly Interval Plan- Retail Option</t>
  </si>
  <si>
    <t>UTI Fixed Income Interval Fund - VII- Quarterly Interval Plan- Retail Option</t>
  </si>
  <si>
    <t>UTI Fixed Term Income Fund Series XXIX -IV (1422 Days)</t>
  </si>
  <si>
    <t>UTI Fixed Term Income Fund Series XXX - VIII (1286 Days)</t>
  </si>
  <si>
    <t>UTI Fixed Term Income Fund Series XXX - IX (1266 Days)</t>
  </si>
  <si>
    <t>UTI Fixed Term Income Fund Series XXX - X (1267 Days)</t>
  </si>
  <si>
    <t>UTI Fixed Term Income Fund Series XXX - XI (1246 Days)</t>
  </si>
  <si>
    <t>UTI Fixed Term Income Fund Series XXX - XII (1254 Days)</t>
  </si>
  <si>
    <t>UTI Fixed Term Income Fund Series XXX - XIII (1224 Days)</t>
  </si>
  <si>
    <t>UTI Fixed Term Income Fund Series XXX - XIV (1209 Days)</t>
  </si>
  <si>
    <t>UTI Fixed Term Income Fund Series XXX - XV (1223 Days)</t>
  </si>
  <si>
    <t>UTI Fixed Term Income Fund Series XXXI - I (1209 Days)</t>
  </si>
  <si>
    <t>UTI Fixed Term Income Fund Series XXXI - II (1222 Days)</t>
  </si>
  <si>
    <t>UTI Fixed Term Income Fund Series XXXI - III (1174 Days)</t>
  </si>
  <si>
    <t>UTI Fixed Term Income Fund Series XXXI - IV (1204 Days)</t>
  </si>
  <si>
    <t>UTI Fixed Term Income Fund Series XXXI - V (1174 Days)</t>
  </si>
  <si>
    <t>UTI Fixed Term Income Fund Series XXXI - VI (1167 Days)</t>
  </si>
  <si>
    <t>UTI Fixed Term Income Fund Series XXXI - VII (1155 Days)</t>
  </si>
  <si>
    <t>UTI Fixed Term Income Fund Series XXXI - VIII (1153 Days)</t>
  </si>
  <si>
    <t>UTI Fixed Term Income Fund Series XXXI - IX (1168 Days)</t>
  </si>
  <si>
    <t>UTI Fixed Term Income Fund Series XXXI - X (1168 Days)</t>
  </si>
  <si>
    <t>UTI Fixed Term Income Fund Series XXXI - XI (1169 Days)</t>
  </si>
  <si>
    <t>UTI Fixed Term Income Fund Series XXXI - XII (1148 Days)</t>
  </si>
  <si>
    <t>UTI Fixed Term Income Fund Series XXXI - XIII (1127 Days)</t>
  </si>
  <si>
    <t>UTI Fixed Term Income Fund Series XXXI - XIV (1111 Days)</t>
  </si>
  <si>
    <t>UTI Fixed Term Income Fund Series XXXI - XV (1099 days)</t>
  </si>
  <si>
    <t>UTI Fixed Term Income Fund Series XXXII - I (1126 days)</t>
  </si>
  <si>
    <t>UTI Fixed Term Income Fund Series XXXII - II (1111 days)</t>
  </si>
  <si>
    <t>UTI Fixed Term Income Fund Series XXXIII - I (1135 days)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</si>
  <si>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</si>
  <si>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</si>
  <si>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</si>
  <si>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</si>
  <si>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</si>
  <si>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</si>
  <si>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</si>
  <si>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</si>
  <si>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</si>
  <si>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UTI Unit Linked Insurance Plan</t>
  </si>
  <si>
    <t>UTI Childrens Career Fund (UTI CCF) - Savings Plan</t>
  </si>
  <si>
    <t>UTI Retirement Benefit Pension Fund</t>
  </si>
  <si>
    <t>UTI Bond Fund</t>
  </si>
  <si>
    <t>UTI Short Term Income Fund</t>
  </si>
  <si>
    <t>UTI Treasury Advantage Fund</t>
  </si>
  <si>
    <t>UTI Ultra Short Term Fund</t>
  </si>
  <si>
    <t>UTI Regular Savings Fund</t>
  </si>
  <si>
    <t>UTI Dynamic Bond Fund</t>
  </si>
  <si>
    <t>UTI Credit Risk Fund</t>
  </si>
  <si>
    <t>UTI Banking &amp; PSU Debt Fund</t>
  </si>
  <si>
    <t>UTI Medium Term Fund</t>
  </si>
  <si>
    <t>UTI Capital Protection Oriented Scheme Series VIII - IV (1996 Days)</t>
  </si>
  <si>
    <t>UTI Dual Advantage Fixed Term Fund Series IV - IV (1997 Days)</t>
  </si>
  <si>
    <t>UTI Corporate Bond Fund</t>
  </si>
  <si>
    <t>UTI Floater Fund</t>
  </si>
  <si>
    <t>UTI Credit Risk Fund (Segregated - 06032020)</t>
  </si>
  <si>
    <t>UTI Medium Term Fund (Segregated - 06032020)</t>
  </si>
  <si>
    <t>(f) Sub-Total</t>
  </si>
  <si>
    <t>Grand Sub-Total (a+b+c+d+e+f)</t>
  </si>
  <si>
    <t>B</t>
  </si>
  <si>
    <t>GROWTH / EQUITY ORIENTED SCHEMES</t>
  </si>
  <si>
    <t>ELSS</t>
  </si>
  <si>
    <t>UTI Long Term Equity Fund (Tax Saving)</t>
  </si>
  <si>
    <t>UTI - MASTER EQUITY PLAN UNIT SCHEME (MEPUS)</t>
  </si>
  <si>
    <t>Others</t>
  </si>
  <si>
    <t>UTI Mastershare Unit Scheme</t>
  </si>
  <si>
    <t>UTI Flexi Cap Fund (Formerly known as UTI Equity Fund)</t>
  </si>
  <si>
    <t>UTI Core Equity Fund</t>
  </si>
  <si>
    <t>UTI MNC Fund</t>
  </si>
  <si>
    <t>UTI Healthcare Fund</t>
  </si>
  <si>
    <t>UTI Nifty Index Fund</t>
  </si>
  <si>
    <t>UTI Childrens Career Fund (UTI CCF) - Investment Plan</t>
  </si>
  <si>
    <t>UTI Mid Cap Fund</t>
  </si>
  <si>
    <t>UTI Infrastructure Fund</t>
  </si>
  <si>
    <t>UTI Transportation &amp; Logistics Fund</t>
  </si>
  <si>
    <t>UTI Banking &amp; Financial Services Fund</t>
  </si>
  <si>
    <t>UTI Dividend Yield Fund</t>
  </si>
  <si>
    <t>UTI Value Opportunities Fund</t>
  </si>
  <si>
    <t>UTI Arbitrage Fund</t>
  </si>
  <si>
    <t>UTI India Consumer Fund</t>
  </si>
  <si>
    <t>UTI Multi Asset Fund</t>
  </si>
  <si>
    <t>UTI Nifty Next 50 Index Fund</t>
  </si>
  <si>
    <t>UTI Equity Savings Fund</t>
  </si>
  <si>
    <t>UTI Small Cap Fund</t>
  </si>
  <si>
    <t>UTI Nifty200 Momentum 30 Index Fund</t>
  </si>
  <si>
    <t>UTI Focused Equity Fund</t>
  </si>
  <si>
    <t>UTI Sensex Index Fund</t>
  </si>
  <si>
    <t>UTI S&amp;P BSE Low Volatility Index Fund</t>
  </si>
  <si>
    <t>Grand Sub-Total (a+b)</t>
  </si>
  <si>
    <t>C</t>
  </si>
  <si>
    <t>BALANCED SCHEMES</t>
  </si>
  <si>
    <t>UTI Hybrid Equity Fund</t>
  </si>
  <si>
    <t>Grand Sub-Total</t>
  </si>
  <si>
    <t>D</t>
  </si>
  <si>
    <t>EXCHANGE TRADED FUND</t>
  </si>
  <si>
    <t>GOLD ETF</t>
  </si>
  <si>
    <t>UTI Gold Exchange Traded Fund</t>
  </si>
  <si>
    <t xml:space="preserve">Other ETFs </t>
  </si>
  <si>
    <t>UTI Nifty Exchange Traded Fund</t>
  </si>
  <si>
    <t>UTI Sensex Exchange Traded Fund</t>
  </si>
  <si>
    <t>UTI  Nifty Next 50 Exchange Traded Fund</t>
  </si>
  <si>
    <t>UTI S&amp;P BSE Sensex Next 50 Exchange Traded Fund</t>
  </si>
  <si>
    <t>UTI Bank Exchange Traded Fund (UTI Bank ETF)</t>
  </si>
  <si>
    <t>E</t>
  </si>
  <si>
    <t>FUND OF FUNDS INVESTING OVERSEAS</t>
  </si>
  <si>
    <t>Fund of funds investing overseas</t>
  </si>
  <si>
    <t>GRAND TOTAL (A+B+C+D+E)</t>
  </si>
  <si>
    <t>F</t>
  </si>
  <si>
    <t>Fund of Funds Scheme (Domestic)</t>
  </si>
  <si>
    <t>I : Contribution of sponsor and its associates in AUM</t>
  </si>
  <si>
    <t>II : Contribution of other than sponsor and its associates in AUM</t>
  </si>
  <si>
    <t>Category of Investor</t>
  </si>
  <si>
    <t xml:space="preserve">1 : Retail Investor </t>
  </si>
  <si>
    <t>2 : Corporates</t>
  </si>
  <si>
    <t>3 : Banks/FIs</t>
  </si>
  <si>
    <t>4 : FIIs/FPIs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</si>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</sst>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85">
    <xf numFmtId="0" fontId="0" fillId="0" borderId="0" xfId="0"/>
    <xf numFmtId="0" fontId="2" fillId="0" borderId="0" xfId="0" applyFont="1"/>
    <xf numFmtId="164" fontId="2" fillId="0" borderId="0" xfId="0" applyNumberFormat="1" applyFont="1"/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 vertical="top" wrapText="1"/>
    </xf>
    <xf numFmtId="2" fontId="6" fillId="2" borderId="4" xfId="3" applyNumberFormat="1" applyFont="1" applyFill="1" applyBorder="1" applyAlignment="1">
      <alignment horizontal="center" vertical="top" wrapText="1"/>
    </xf>
    <xf numFmtId="2" fontId="6" fillId="2" borderId="5" xfId="3" applyNumberFormat="1" applyFont="1" applyFill="1" applyBorder="1" applyAlignment="1">
      <alignment horizontal="center" vertical="top" wrapText="1"/>
    </xf>
    <xf numFmtId="49" fontId="4" fillId="2" borderId="6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/>
    </xf>
    <xf numFmtId="2" fontId="6" fillId="2" borderId="4" xfId="3" applyNumberFormat="1" applyFont="1" applyFill="1" applyBorder="1" applyAlignment="1">
      <alignment horizontal="center"/>
    </xf>
    <xf numFmtId="2" fontId="6" fillId="2" borderId="5" xfId="3" applyNumberFormat="1" applyFont="1" applyFill="1" applyBorder="1" applyAlignment="1">
      <alignment horizontal="center"/>
    </xf>
    <xf numFmtId="3" fontId="6" fillId="2" borderId="9" xfId="3" applyNumberFormat="1" applyFont="1" applyFill="1" applyBorder="1" applyAlignment="1">
      <alignment horizontal="center" vertical="center" wrapText="1"/>
    </xf>
    <xf numFmtId="2" fontId="6" fillId="2" borderId="10" xfId="3" applyNumberFormat="1" applyFont="1" applyFill="1" applyBorder="1" applyAlignment="1">
      <alignment horizontal="center" vertical="top" wrapText="1"/>
    </xf>
    <xf numFmtId="2" fontId="6" fillId="2" borderId="11" xfId="3" applyNumberFormat="1" applyFont="1" applyFill="1" applyBorder="1" applyAlignment="1">
      <alignment horizontal="center" vertical="top" wrapText="1"/>
    </xf>
    <xf numFmtId="2" fontId="6" fillId="2" borderId="12" xfId="3" applyNumberFormat="1" applyFont="1" applyFill="1" applyBorder="1" applyAlignment="1">
      <alignment horizontal="center" vertical="top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0" fontId="6" fillId="2" borderId="15" xfId="3" applyNumberFormat="1" applyFont="1" applyFill="1" applyBorder="1" applyAlignment="1">
      <alignment horizontal="center" wrapText="1"/>
    </xf>
    <xf numFmtId="0" fontId="6" fillId="2" borderId="16" xfId="3" applyNumberFormat="1" applyFont="1" applyFill="1" applyBorder="1" applyAlignment="1">
      <alignment horizontal="center" wrapText="1"/>
    </xf>
    <xf numFmtId="0" fontId="6" fillId="2" borderId="17" xfId="3" applyNumberFormat="1" applyFont="1" applyFill="1" applyBorder="1" applyAlignment="1">
      <alignment horizontal="center" wrapText="1"/>
    </xf>
    <xf numFmtId="0" fontId="7" fillId="0" borderId="18" xfId="0" applyFont="1" applyFill="1" applyBorder="1"/>
    <xf numFmtId="0" fontId="7" fillId="0" borderId="19" xfId="0" applyFont="1" applyFill="1" applyBorder="1" applyAlignment="1">
      <alignment wrapText="1"/>
    </xf>
    <xf numFmtId="0" fontId="6" fillId="0" borderId="19" xfId="3" applyNumberFormat="1" applyFont="1" applyFill="1" applyBorder="1" applyAlignment="1">
      <alignment horizontal="center" wrapText="1"/>
    </xf>
    <xf numFmtId="3" fontId="6" fillId="0" borderId="20" xfId="3" applyNumberFormat="1" applyFont="1" applyFill="1" applyBorder="1" applyAlignment="1">
      <alignment horizontal="center" vertical="center" wrapText="1"/>
    </xf>
    <xf numFmtId="0" fontId="7" fillId="0" borderId="21" xfId="0" applyFont="1" applyFill="1" applyBorder="1"/>
    <xf numFmtId="0" fontId="8" fillId="0" borderId="22" xfId="0" applyFont="1" applyFill="1" applyBorder="1" applyAlignment="1">
      <alignment wrapText="1"/>
    </xf>
    <xf numFmtId="0" fontId="6" fillId="0" borderId="22" xfId="3" applyNumberFormat="1" applyFont="1" applyFill="1" applyBorder="1" applyAlignment="1">
      <alignment horizontal="center" wrapText="1"/>
    </xf>
    <xf numFmtId="3" fontId="6" fillId="0" borderId="23" xfId="3" applyNumberFormat="1" applyFont="1" applyFill="1" applyBorder="1" applyAlignment="1">
      <alignment horizontal="center" vertical="center" wrapText="1"/>
    </xf>
    <xf numFmtId="0" fontId="8" fillId="0" borderId="21" xfId="0" applyFont="1" applyFill="1" applyBorder="1"/>
    <xf numFmtId="0" fontId="2" fillId="0" borderId="22" xfId="0" applyFont="1" applyFill="1" applyBorder="1"/>
    <xf numFmtId="43" fontId="2" fillId="0" borderId="22" xfId="1" applyFont="1" applyFill="1" applyBorder="1"/>
    <xf numFmtId="43" fontId="2" fillId="0" borderId="23" xfId="1" applyFont="1" applyFill="1" applyBorder="1"/>
    <xf numFmtId="0" fontId="8" fillId="0" borderId="24" xfId="0" applyFont="1" applyFill="1" applyBorder="1"/>
    <xf numFmtId="43" fontId="2" fillId="0" borderId="25" xfId="1" applyFont="1" applyFill="1" applyBorder="1"/>
    <xf numFmtId="0" fontId="8" fillId="2" borderId="3" xfId="0" applyFont="1" applyFill="1" applyBorder="1"/>
    <xf numFmtId="0" fontId="8" fillId="2" borderId="4" xfId="0" applyFont="1" applyFill="1" applyBorder="1" applyAlignment="1">
      <alignment horizontal="right" wrapText="1"/>
    </xf>
    <xf numFmtId="43" fontId="8" fillId="2" borderId="4" xfId="1" applyFont="1" applyFill="1" applyBorder="1"/>
    <xf numFmtId="0" fontId="7" fillId="0" borderId="26" xfId="0" applyFont="1" applyFill="1" applyBorder="1"/>
    <xf numFmtId="0" fontId="8" fillId="0" borderId="27" xfId="0" applyFont="1" applyFill="1" applyBorder="1" applyAlignment="1">
      <alignment wrapText="1"/>
    </xf>
    <xf numFmtId="43" fontId="8" fillId="0" borderId="27" xfId="1" applyFont="1" applyFill="1" applyBorder="1"/>
    <xf numFmtId="43" fontId="8" fillId="0" borderId="28" xfId="1" applyFont="1" applyFill="1" applyBorder="1"/>
    <xf numFmtId="43" fontId="8" fillId="2" borderId="5" xfId="1" applyFont="1" applyFill="1" applyBorder="1"/>
    <xf numFmtId="0" fontId="7" fillId="0" borderId="15" xfId="0" applyFont="1" applyFill="1" applyBorder="1"/>
    <xf numFmtId="0" fontId="8" fillId="0" borderId="16" xfId="0" applyFont="1" applyFill="1" applyBorder="1" applyAlignment="1">
      <alignment wrapText="1"/>
    </xf>
    <xf numFmtId="0" fontId="7" fillId="2" borderId="3" xfId="0" applyFont="1" applyFill="1" applyBorder="1"/>
    <xf numFmtId="0" fontId="7" fillId="0" borderId="29" xfId="0" applyFont="1" applyFill="1" applyBorder="1"/>
    <xf numFmtId="0" fontId="2" fillId="0" borderId="27" xfId="0" applyFont="1" applyFill="1" applyBorder="1" applyAlignment="1">
      <alignment wrapText="1"/>
    </xf>
    <xf numFmtId="43" fontId="2" fillId="0" borderId="27" xfId="1" applyFont="1" applyFill="1" applyBorder="1"/>
    <xf numFmtId="0" fontId="8" fillId="0" borderId="22" xfId="0" applyFont="1" applyFill="1" applyBorder="1"/>
    <xf numFmtId="0" fontId="2" fillId="0" borderId="22" xfId="0" applyFont="1" applyBorder="1"/>
    <xf numFmtId="43" fontId="2" fillId="0" borderId="22" xfId="1" applyFont="1" applyBorder="1"/>
    <xf numFmtId="0" fontId="8" fillId="2" borderId="30" xfId="0" applyFont="1" applyFill="1" applyBorder="1"/>
    <xf numFmtId="0" fontId="7" fillId="2" borderId="31" xfId="0" applyFont="1" applyFill="1" applyBorder="1" applyAlignment="1">
      <alignment horizontal="right" wrapText="1"/>
    </xf>
    <xf numFmtId="43" fontId="8" fillId="2" borderId="31" xfId="1" applyFont="1" applyFill="1" applyBorder="1"/>
    <xf numFmtId="0" fontId="8" fillId="0" borderId="26" xfId="0" applyFont="1" applyFill="1" applyBorder="1"/>
    <xf numFmtId="0" fontId="7" fillId="0" borderId="27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wrapText="1"/>
    </xf>
    <xf numFmtId="43" fontId="8" fillId="0" borderId="22" xfId="1" applyFont="1" applyFill="1" applyBorder="1"/>
    <xf numFmtId="43" fontId="8" fillId="0" borderId="23" xfId="1" applyFont="1" applyFill="1" applyBorder="1"/>
    <xf numFmtId="0" fontId="8" fillId="0" borderId="15" xfId="0" applyFont="1" applyFill="1" applyBorder="1"/>
    <xf numFmtId="0" fontId="2" fillId="0" borderId="16" xfId="0" applyFont="1" applyFill="1" applyBorder="1"/>
    <xf numFmtId="43" fontId="2" fillId="0" borderId="16" xfId="1" applyFont="1" applyFill="1" applyBorder="1"/>
    <xf numFmtId="0" fontId="7" fillId="2" borderId="4" xfId="0" applyFont="1" applyFill="1" applyBorder="1" applyAlignment="1">
      <alignment horizontal="right" wrapText="1"/>
    </xf>
    <xf numFmtId="0" fontId="2" fillId="0" borderId="25" xfId="0" applyFont="1" applyFill="1" applyBorder="1"/>
    <xf numFmtId="43" fontId="2" fillId="0" borderId="32" xfId="1" applyFont="1" applyFill="1" applyBorder="1"/>
    <xf numFmtId="0" fontId="2" fillId="0" borderId="22" xfId="0" applyFont="1" applyFill="1" applyBorder="1" applyAlignment="1">
      <alignment wrapText="1"/>
    </xf>
    <xf numFmtId="0" fontId="2" fillId="0" borderId="27" xfId="0" applyFont="1" applyFill="1" applyBorder="1" applyAlignment="1">
      <alignment horizontal="right" wrapText="1"/>
    </xf>
    <xf numFmtId="43" fontId="2" fillId="0" borderId="28" xfId="1" applyFont="1" applyFill="1" applyBorder="1"/>
    <xf numFmtId="0" fontId="7" fillId="0" borderId="24" xfId="0" applyFont="1" applyFill="1" applyBorder="1"/>
    <xf numFmtId="0" fontId="8" fillId="2" borderId="5" xfId="0" applyFont="1" applyFill="1" applyBorder="1" applyAlignment="1">
      <alignment horizontal="right" wrapText="1"/>
    </xf>
    <xf numFmtId="43" fontId="8" fillId="2" borderId="3" xfId="1" applyFont="1" applyFill="1" applyBorder="1"/>
    <xf numFmtId="43" fontId="8" fillId="2" borderId="33" xfId="1" applyFont="1" applyFill="1" applyBorder="1"/>
    <xf numFmtId="0" fontId="2" fillId="0" borderId="27" xfId="0" applyFont="1" applyFill="1" applyBorder="1"/>
    <xf numFmtId="0" fontId="2" fillId="0" borderId="25" xfId="0" applyFont="1" applyFill="1" applyBorder="1" applyAlignment="1">
      <alignment wrapText="1"/>
    </xf>
    <xf numFmtId="43" fontId="2" fillId="0" borderId="17" xfId="1" applyFont="1" applyFill="1" applyBorder="1"/>
    <xf numFmtId="0" fontId="7" fillId="2" borderId="4" xfId="0" applyFont="1" applyFill="1" applyBorder="1" applyAlignment="1">
      <alignment horizontal="right"/>
    </xf>
    <xf numFmtId="2" fontId="6" fillId="0" borderId="25" xfId="3" applyNumberFormat="1" applyFont="1" applyFill="1" applyBorder="1"/>
    <xf numFmtId="0" fontId="2" fillId="0" borderId="0" xfId="0" applyFont="1" applyFill="1"/>
    <xf numFmtId="43" fontId="2" fillId="0" borderId="0" xfId="1" applyFont="1" applyFill="1"/>
    <xf numFmtId="0" fontId="2" fillId="0" borderId="0" xfId="0" applyFont="1" applyFill="1" applyBorder="1"/>
    <xf numFmtId="0" fontId="7" fillId="0" borderId="0" xfId="0" applyFont="1" applyFill="1" applyBorder="1"/>
    <xf numFmtId="164" fontId="2" fillId="0" borderId="0" xfId="0" applyNumberFormat="1" applyFont="1" applyFill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K160"/>
  <sheetViews>
    <sheetView tabSelected="1" workbookViewId="0"/>
  </sheetViews>
  <sheetFormatPr defaultColWidth="9.7109375" defaultRowHeight="12.75" x14ac:dyDescent="0.2"/>
  <cols>
    <col min="1" max="1" width="6.7109375" style="1" bestFit="1" customWidth="1"/>
    <col min="2" max="2" width="59.28515625" style="1" bestFit="1" customWidth="1"/>
    <col min="3" max="3" width="4.7109375" style="1" bestFit="1" customWidth="1"/>
    <col min="4" max="4" width="9.140625" style="1" bestFit="1" customWidth="1"/>
    <col min="5" max="5" width="7.7109375" style="1" bestFit="1" customWidth="1"/>
    <col min="6" max="7" width="4.7109375" style="1" bestFit="1" customWidth="1"/>
    <col min="8" max="8" width="9.140625" style="1" bestFit="1" customWidth="1"/>
    <col min="9" max="9" width="10.140625" style="1" bestFit="1" customWidth="1"/>
    <col min="10" max="10" width="9.140625" style="1" bestFit="1" customWidth="1"/>
    <col min="11" max="11" width="4.7109375" style="1" bestFit="1" customWidth="1"/>
    <col min="12" max="12" width="9.140625" style="1" bestFit="1" customWidth="1"/>
    <col min="13" max="17" width="4.7109375" style="1" bestFit="1" customWidth="1"/>
    <col min="18" max="19" width="9.140625" style="1" bestFit="1" customWidth="1"/>
    <col min="20" max="20" width="7.7109375" style="1" bestFit="1" customWidth="1"/>
    <col min="21" max="21" width="4.7109375" style="1" bestFit="1" customWidth="1"/>
    <col min="22" max="22" width="9.140625" style="1" bestFit="1" customWidth="1"/>
    <col min="23" max="27" width="4.7109375" style="1" bestFit="1" customWidth="1"/>
    <col min="28" max="29" width="7.7109375" style="1" bestFit="1" customWidth="1"/>
    <col min="30" max="30" width="5.7109375" style="1" bestFit="1" customWidth="1"/>
    <col min="31" max="31" width="4.7109375" style="1" bestFit="1" customWidth="1"/>
    <col min="32" max="32" width="7.7109375" style="1" bestFit="1" customWidth="1"/>
    <col min="33" max="37" width="4.7109375" style="1" bestFit="1" customWidth="1"/>
    <col min="38" max="38" width="7.7109375" style="1" bestFit="1" customWidth="1"/>
    <col min="39" max="39" width="6.7109375" style="1" bestFit="1" customWidth="1"/>
    <col min="40" max="40" width="5.7109375" style="1" bestFit="1" customWidth="1"/>
    <col min="41" max="41" width="4.7109375" style="1" bestFit="1" customWidth="1"/>
    <col min="42" max="42" width="7.7109375" style="1" bestFit="1" customWidth="1"/>
    <col min="43" max="43" width="4.7109375" style="1" bestFit="1" customWidth="1"/>
    <col min="44" max="44" width="7.7109375" style="1" bestFit="1" customWidth="1"/>
    <col min="45" max="45" width="5.7109375" style="1" bestFit="1" customWidth="1"/>
    <col min="46" max="47" width="4.7109375" style="1" bestFit="1" customWidth="1"/>
    <col min="48" max="49" width="10.140625" style="1" bestFit="1" customWidth="1"/>
    <col min="50" max="50" width="7.7109375" style="1" bestFit="1" customWidth="1"/>
    <col min="51" max="51" width="5.7109375" style="1" bestFit="1" customWidth="1"/>
    <col min="52" max="52" width="10.140625" style="1" bestFit="1" customWidth="1"/>
    <col min="53" max="57" width="4.7109375" style="1" bestFit="1" customWidth="1"/>
    <col min="58" max="58" width="10.140625" style="1" bestFit="1" customWidth="1"/>
    <col min="59" max="59" width="9.140625" style="1" bestFit="1" customWidth="1"/>
    <col min="60" max="60" width="7.7109375" style="1" bestFit="1" customWidth="1"/>
    <col min="61" max="61" width="4.7109375" style="1" bestFit="1" customWidth="1"/>
    <col min="62" max="62" width="9.140625" style="1" bestFit="1" customWidth="1"/>
    <col min="63" max="63" width="13.42578125" style="1" bestFit="1" customWidth="1"/>
    <col min="64" max="256" width="9.7109375" style="1"/>
    <col min="257" max="257" width="6.7109375" style="1" bestFit="1" customWidth="1"/>
    <col min="258" max="258" width="59.28515625" style="1" bestFit="1" customWidth="1"/>
    <col min="259" max="259" width="4.7109375" style="1" bestFit="1" customWidth="1"/>
    <col min="260" max="260" width="9.140625" style="1" bestFit="1" customWidth="1"/>
    <col min="261" max="261" width="7.7109375" style="1" bestFit="1" customWidth="1"/>
    <col min="262" max="263" width="4.7109375" style="1" bestFit="1" customWidth="1"/>
    <col min="264" max="264" width="9.140625" style="1" bestFit="1" customWidth="1"/>
    <col min="265" max="265" width="10.140625" style="1" bestFit="1" customWidth="1"/>
    <col min="266" max="266" width="9.140625" style="1" bestFit="1" customWidth="1"/>
    <col min="267" max="267" width="4.7109375" style="1" bestFit="1" customWidth="1"/>
    <col min="268" max="268" width="9.140625" style="1" bestFit="1" customWidth="1"/>
    <col min="269" max="273" width="4.7109375" style="1" bestFit="1" customWidth="1"/>
    <col min="274" max="275" width="9.140625" style="1" bestFit="1" customWidth="1"/>
    <col min="276" max="276" width="7.7109375" style="1" bestFit="1" customWidth="1"/>
    <col min="277" max="277" width="4.7109375" style="1" bestFit="1" customWidth="1"/>
    <col min="278" max="278" width="9.140625" style="1" bestFit="1" customWidth="1"/>
    <col min="279" max="283" width="4.7109375" style="1" bestFit="1" customWidth="1"/>
    <col min="284" max="285" width="7.7109375" style="1" bestFit="1" customWidth="1"/>
    <col min="286" max="286" width="5.7109375" style="1" bestFit="1" customWidth="1"/>
    <col min="287" max="287" width="4.7109375" style="1" bestFit="1" customWidth="1"/>
    <col min="288" max="288" width="7.7109375" style="1" bestFit="1" customWidth="1"/>
    <col min="289" max="293" width="4.7109375" style="1" bestFit="1" customWidth="1"/>
    <col min="294" max="294" width="7.7109375" style="1" bestFit="1" customWidth="1"/>
    <col min="295" max="295" width="6.7109375" style="1" bestFit="1" customWidth="1"/>
    <col min="296" max="296" width="5.7109375" style="1" bestFit="1" customWidth="1"/>
    <col min="297" max="297" width="4.7109375" style="1" bestFit="1" customWidth="1"/>
    <col min="298" max="298" width="7.7109375" style="1" bestFit="1" customWidth="1"/>
    <col min="299" max="299" width="4.7109375" style="1" bestFit="1" customWidth="1"/>
    <col min="300" max="300" width="7.7109375" style="1" bestFit="1" customWidth="1"/>
    <col min="301" max="301" width="5.7109375" style="1" bestFit="1" customWidth="1"/>
    <col min="302" max="303" width="4.7109375" style="1" bestFit="1" customWidth="1"/>
    <col min="304" max="305" width="10.140625" style="1" bestFit="1" customWidth="1"/>
    <col min="306" max="306" width="7.7109375" style="1" bestFit="1" customWidth="1"/>
    <col min="307" max="307" width="5.7109375" style="1" bestFit="1" customWidth="1"/>
    <col min="308" max="308" width="10.140625" style="1" bestFit="1" customWidth="1"/>
    <col min="309" max="313" width="4.7109375" style="1" bestFit="1" customWidth="1"/>
    <col min="314" max="314" width="10.140625" style="1" bestFit="1" customWidth="1"/>
    <col min="315" max="315" width="9.140625" style="1" bestFit="1" customWidth="1"/>
    <col min="316" max="316" width="7.7109375" style="1" bestFit="1" customWidth="1"/>
    <col min="317" max="317" width="4.7109375" style="1" bestFit="1" customWidth="1"/>
    <col min="318" max="318" width="9.140625" style="1" bestFit="1" customWidth="1"/>
    <col min="319" max="319" width="13.42578125" style="1" bestFit="1" customWidth="1"/>
    <col min="320" max="512" width="9.7109375" style="1"/>
    <col min="513" max="513" width="6.7109375" style="1" bestFit="1" customWidth="1"/>
    <col min="514" max="514" width="59.28515625" style="1" bestFit="1" customWidth="1"/>
    <col min="515" max="515" width="4.7109375" style="1" bestFit="1" customWidth="1"/>
    <col min="516" max="516" width="9.140625" style="1" bestFit="1" customWidth="1"/>
    <col min="517" max="517" width="7.7109375" style="1" bestFit="1" customWidth="1"/>
    <col min="518" max="519" width="4.7109375" style="1" bestFit="1" customWidth="1"/>
    <col min="520" max="520" width="9.140625" style="1" bestFit="1" customWidth="1"/>
    <col min="521" max="521" width="10.140625" style="1" bestFit="1" customWidth="1"/>
    <col min="522" max="522" width="9.140625" style="1" bestFit="1" customWidth="1"/>
    <col min="523" max="523" width="4.7109375" style="1" bestFit="1" customWidth="1"/>
    <col min="524" max="524" width="9.140625" style="1" bestFit="1" customWidth="1"/>
    <col min="525" max="529" width="4.7109375" style="1" bestFit="1" customWidth="1"/>
    <col min="530" max="531" width="9.140625" style="1" bestFit="1" customWidth="1"/>
    <col min="532" max="532" width="7.7109375" style="1" bestFit="1" customWidth="1"/>
    <col min="533" max="533" width="4.7109375" style="1" bestFit="1" customWidth="1"/>
    <col min="534" max="534" width="9.140625" style="1" bestFit="1" customWidth="1"/>
    <col min="535" max="539" width="4.7109375" style="1" bestFit="1" customWidth="1"/>
    <col min="540" max="541" width="7.7109375" style="1" bestFit="1" customWidth="1"/>
    <col min="542" max="542" width="5.7109375" style="1" bestFit="1" customWidth="1"/>
    <col min="543" max="543" width="4.7109375" style="1" bestFit="1" customWidth="1"/>
    <col min="544" max="544" width="7.7109375" style="1" bestFit="1" customWidth="1"/>
    <col min="545" max="549" width="4.7109375" style="1" bestFit="1" customWidth="1"/>
    <col min="550" max="550" width="7.7109375" style="1" bestFit="1" customWidth="1"/>
    <col min="551" max="551" width="6.7109375" style="1" bestFit="1" customWidth="1"/>
    <col min="552" max="552" width="5.7109375" style="1" bestFit="1" customWidth="1"/>
    <col min="553" max="553" width="4.7109375" style="1" bestFit="1" customWidth="1"/>
    <col min="554" max="554" width="7.7109375" style="1" bestFit="1" customWidth="1"/>
    <col min="555" max="555" width="4.7109375" style="1" bestFit="1" customWidth="1"/>
    <col min="556" max="556" width="7.7109375" style="1" bestFit="1" customWidth="1"/>
    <col min="557" max="557" width="5.7109375" style="1" bestFit="1" customWidth="1"/>
    <col min="558" max="559" width="4.7109375" style="1" bestFit="1" customWidth="1"/>
    <col min="560" max="561" width="10.140625" style="1" bestFit="1" customWidth="1"/>
    <col min="562" max="562" width="7.7109375" style="1" bestFit="1" customWidth="1"/>
    <col min="563" max="563" width="5.7109375" style="1" bestFit="1" customWidth="1"/>
    <col min="564" max="564" width="10.140625" style="1" bestFit="1" customWidth="1"/>
    <col min="565" max="569" width="4.7109375" style="1" bestFit="1" customWidth="1"/>
    <col min="570" max="570" width="10.140625" style="1" bestFit="1" customWidth="1"/>
    <col min="571" max="571" width="9.140625" style="1" bestFit="1" customWidth="1"/>
    <col min="572" max="572" width="7.7109375" style="1" bestFit="1" customWidth="1"/>
    <col min="573" max="573" width="4.7109375" style="1" bestFit="1" customWidth="1"/>
    <col min="574" max="574" width="9.140625" style="1" bestFit="1" customWidth="1"/>
    <col min="575" max="575" width="13.42578125" style="1" bestFit="1" customWidth="1"/>
    <col min="576" max="768" width="9.7109375" style="1"/>
    <col min="769" max="769" width="6.7109375" style="1" bestFit="1" customWidth="1"/>
    <col min="770" max="770" width="59.28515625" style="1" bestFit="1" customWidth="1"/>
    <col min="771" max="771" width="4.7109375" style="1" bestFit="1" customWidth="1"/>
    <col min="772" max="772" width="9.140625" style="1" bestFit="1" customWidth="1"/>
    <col min="773" max="773" width="7.7109375" style="1" bestFit="1" customWidth="1"/>
    <col min="774" max="775" width="4.7109375" style="1" bestFit="1" customWidth="1"/>
    <col min="776" max="776" width="9.140625" style="1" bestFit="1" customWidth="1"/>
    <col min="777" max="777" width="10.140625" style="1" bestFit="1" customWidth="1"/>
    <col min="778" max="778" width="9.140625" style="1" bestFit="1" customWidth="1"/>
    <col min="779" max="779" width="4.7109375" style="1" bestFit="1" customWidth="1"/>
    <col min="780" max="780" width="9.140625" style="1" bestFit="1" customWidth="1"/>
    <col min="781" max="785" width="4.7109375" style="1" bestFit="1" customWidth="1"/>
    <col min="786" max="787" width="9.140625" style="1" bestFit="1" customWidth="1"/>
    <col min="788" max="788" width="7.7109375" style="1" bestFit="1" customWidth="1"/>
    <col min="789" max="789" width="4.7109375" style="1" bestFit="1" customWidth="1"/>
    <col min="790" max="790" width="9.140625" style="1" bestFit="1" customWidth="1"/>
    <col min="791" max="795" width="4.7109375" style="1" bestFit="1" customWidth="1"/>
    <col min="796" max="797" width="7.7109375" style="1" bestFit="1" customWidth="1"/>
    <col min="798" max="798" width="5.7109375" style="1" bestFit="1" customWidth="1"/>
    <col min="799" max="799" width="4.7109375" style="1" bestFit="1" customWidth="1"/>
    <col min="800" max="800" width="7.7109375" style="1" bestFit="1" customWidth="1"/>
    <col min="801" max="805" width="4.7109375" style="1" bestFit="1" customWidth="1"/>
    <col min="806" max="806" width="7.7109375" style="1" bestFit="1" customWidth="1"/>
    <col min="807" max="807" width="6.7109375" style="1" bestFit="1" customWidth="1"/>
    <col min="808" max="808" width="5.7109375" style="1" bestFit="1" customWidth="1"/>
    <col min="809" max="809" width="4.7109375" style="1" bestFit="1" customWidth="1"/>
    <col min="810" max="810" width="7.7109375" style="1" bestFit="1" customWidth="1"/>
    <col min="811" max="811" width="4.7109375" style="1" bestFit="1" customWidth="1"/>
    <col min="812" max="812" width="7.7109375" style="1" bestFit="1" customWidth="1"/>
    <col min="813" max="813" width="5.7109375" style="1" bestFit="1" customWidth="1"/>
    <col min="814" max="815" width="4.7109375" style="1" bestFit="1" customWidth="1"/>
    <col min="816" max="817" width="10.140625" style="1" bestFit="1" customWidth="1"/>
    <col min="818" max="818" width="7.7109375" style="1" bestFit="1" customWidth="1"/>
    <col min="819" max="819" width="5.7109375" style="1" bestFit="1" customWidth="1"/>
    <col min="820" max="820" width="10.140625" style="1" bestFit="1" customWidth="1"/>
    <col min="821" max="825" width="4.7109375" style="1" bestFit="1" customWidth="1"/>
    <col min="826" max="826" width="10.140625" style="1" bestFit="1" customWidth="1"/>
    <col min="827" max="827" width="9.140625" style="1" bestFit="1" customWidth="1"/>
    <col min="828" max="828" width="7.7109375" style="1" bestFit="1" customWidth="1"/>
    <col min="829" max="829" width="4.7109375" style="1" bestFit="1" customWidth="1"/>
    <col min="830" max="830" width="9.140625" style="1" bestFit="1" customWidth="1"/>
    <col min="831" max="831" width="13.42578125" style="1" bestFit="1" customWidth="1"/>
    <col min="832" max="1024" width="9.7109375" style="1"/>
    <col min="1025" max="1025" width="6.7109375" style="1" bestFit="1" customWidth="1"/>
    <col min="1026" max="1026" width="59.28515625" style="1" bestFit="1" customWidth="1"/>
    <col min="1027" max="1027" width="4.7109375" style="1" bestFit="1" customWidth="1"/>
    <col min="1028" max="1028" width="9.140625" style="1" bestFit="1" customWidth="1"/>
    <col min="1029" max="1029" width="7.7109375" style="1" bestFit="1" customWidth="1"/>
    <col min="1030" max="1031" width="4.7109375" style="1" bestFit="1" customWidth="1"/>
    <col min="1032" max="1032" width="9.140625" style="1" bestFit="1" customWidth="1"/>
    <col min="1033" max="1033" width="10.140625" style="1" bestFit="1" customWidth="1"/>
    <col min="1034" max="1034" width="9.140625" style="1" bestFit="1" customWidth="1"/>
    <col min="1035" max="1035" width="4.7109375" style="1" bestFit="1" customWidth="1"/>
    <col min="1036" max="1036" width="9.140625" style="1" bestFit="1" customWidth="1"/>
    <col min="1037" max="1041" width="4.7109375" style="1" bestFit="1" customWidth="1"/>
    <col min="1042" max="1043" width="9.140625" style="1" bestFit="1" customWidth="1"/>
    <col min="1044" max="1044" width="7.7109375" style="1" bestFit="1" customWidth="1"/>
    <col min="1045" max="1045" width="4.7109375" style="1" bestFit="1" customWidth="1"/>
    <col min="1046" max="1046" width="9.140625" style="1" bestFit="1" customWidth="1"/>
    <col min="1047" max="1051" width="4.7109375" style="1" bestFit="1" customWidth="1"/>
    <col min="1052" max="1053" width="7.7109375" style="1" bestFit="1" customWidth="1"/>
    <col min="1054" max="1054" width="5.7109375" style="1" bestFit="1" customWidth="1"/>
    <col min="1055" max="1055" width="4.7109375" style="1" bestFit="1" customWidth="1"/>
    <col min="1056" max="1056" width="7.7109375" style="1" bestFit="1" customWidth="1"/>
    <col min="1057" max="1061" width="4.7109375" style="1" bestFit="1" customWidth="1"/>
    <col min="1062" max="1062" width="7.7109375" style="1" bestFit="1" customWidth="1"/>
    <col min="1063" max="1063" width="6.7109375" style="1" bestFit="1" customWidth="1"/>
    <col min="1064" max="1064" width="5.7109375" style="1" bestFit="1" customWidth="1"/>
    <col min="1065" max="1065" width="4.7109375" style="1" bestFit="1" customWidth="1"/>
    <col min="1066" max="1066" width="7.7109375" style="1" bestFit="1" customWidth="1"/>
    <col min="1067" max="1067" width="4.7109375" style="1" bestFit="1" customWidth="1"/>
    <col min="1068" max="1068" width="7.7109375" style="1" bestFit="1" customWidth="1"/>
    <col min="1069" max="1069" width="5.7109375" style="1" bestFit="1" customWidth="1"/>
    <col min="1070" max="1071" width="4.7109375" style="1" bestFit="1" customWidth="1"/>
    <col min="1072" max="1073" width="10.140625" style="1" bestFit="1" customWidth="1"/>
    <col min="1074" max="1074" width="7.7109375" style="1" bestFit="1" customWidth="1"/>
    <col min="1075" max="1075" width="5.7109375" style="1" bestFit="1" customWidth="1"/>
    <col min="1076" max="1076" width="10.140625" style="1" bestFit="1" customWidth="1"/>
    <col min="1077" max="1081" width="4.7109375" style="1" bestFit="1" customWidth="1"/>
    <col min="1082" max="1082" width="10.140625" style="1" bestFit="1" customWidth="1"/>
    <col min="1083" max="1083" width="9.140625" style="1" bestFit="1" customWidth="1"/>
    <col min="1084" max="1084" width="7.7109375" style="1" bestFit="1" customWidth="1"/>
    <col min="1085" max="1085" width="4.7109375" style="1" bestFit="1" customWidth="1"/>
    <col min="1086" max="1086" width="9.140625" style="1" bestFit="1" customWidth="1"/>
    <col min="1087" max="1087" width="13.42578125" style="1" bestFit="1" customWidth="1"/>
    <col min="1088" max="1280" width="9.7109375" style="1"/>
    <col min="1281" max="1281" width="6.7109375" style="1" bestFit="1" customWidth="1"/>
    <col min="1282" max="1282" width="59.28515625" style="1" bestFit="1" customWidth="1"/>
    <col min="1283" max="1283" width="4.7109375" style="1" bestFit="1" customWidth="1"/>
    <col min="1284" max="1284" width="9.140625" style="1" bestFit="1" customWidth="1"/>
    <col min="1285" max="1285" width="7.7109375" style="1" bestFit="1" customWidth="1"/>
    <col min="1286" max="1287" width="4.7109375" style="1" bestFit="1" customWidth="1"/>
    <col min="1288" max="1288" width="9.140625" style="1" bestFit="1" customWidth="1"/>
    <col min="1289" max="1289" width="10.140625" style="1" bestFit="1" customWidth="1"/>
    <col min="1290" max="1290" width="9.140625" style="1" bestFit="1" customWidth="1"/>
    <col min="1291" max="1291" width="4.7109375" style="1" bestFit="1" customWidth="1"/>
    <col min="1292" max="1292" width="9.140625" style="1" bestFit="1" customWidth="1"/>
    <col min="1293" max="1297" width="4.7109375" style="1" bestFit="1" customWidth="1"/>
    <col min="1298" max="1299" width="9.140625" style="1" bestFit="1" customWidth="1"/>
    <col min="1300" max="1300" width="7.7109375" style="1" bestFit="1" customWidth="1"/>
    <col min="1301" max="1301" width="4.7109375" style="1" bestFit="1" customWidth="1"/>
    <col min="1302" max="1302" width="9.140625" style="1" bestFit="1" customWidth="1"/>
    <col min="1303" max="1307" width="4.7109375" style="1" bestFit="1" customWidth="1"/>
    <col min="1308" max="1309" width="7.7109375" style="1" bestFit="1" customWidth="1"/>
    <col min="1310" max="1310" width="5.7109375" style="1" bestFit="1" customWidth="1"/>
    <col min="1311" max="1311" width="4.7109375" style="1" bestFit="1" customWidth="1"/>
    <col min="1312" max="1312" width="7.7109375" style="1" bestFit="1" customWidth="1"/>
    <col min="1313" max="1317" width="4.7109375" style="1" bestFit="1" customWidth="1"/>
    <col min="1318" max="1318" width="7.7109375" style="1" bestFit="1" customWidth="1"/>
    <col min="1319" max="1319" width="6.7109375" style="1" bestFit="1" customWidth="1"/>
    <col min="1320" max="1320" width="5.7109375" style="1" bestFit="1" customWidth="1"/>
    <col min="1321" max="1321" width="4.7109375" style="1" bestFit="1" customWidth="1"/>
    <col min="1322" max="1322" width="7.7109375" style="1" bestFit="1" customWidth="1"/>
    <col min="1323" max="1323" width="4.7109375" style="1" bestFit="1" customWidth="1"/>
    <col min="1324" max="1324" width="7.7109375" style="1" bestFit="1" customWidth="1"/>
    <col min="1325" max="1325" width="5.7109375" style="1" bestFit="1" customWidth="1"/>
    <col min="1326" max="1327" width="4.7109375" style="1" bestFit="1" customWidth="1"/>
    <col min="1328" max="1329" width="10.140625" style="1" bestFit="1" customWidth="1"/>
    <col min="1330" max="1330" width="7.7109375" style="1" bestFit="1" customWidth="1"/>
    <col min="1331" max="1331" width="5.7109375" style="1" bestFit="1" customWidth="1"/>
    <col min="1332" max="1332" width="10.140625" style="1" bestFit="1" customWidth="1"/>
    <col min="1333" max="1337" width="4.7109375" style="1" bestFit="1" customWidth="1"/>
    <col min="1338" max="1338" width="10.140625" style="1" bestFit="1" customWidth="1"/>
    <col min="1339" max="1339" width="9.140625" style="1" bestFit="1" customWidth="1"/>
    <col min="1340" max="1340" width="7.7109375" style="1" bestFit="1" customWidth="1"/>
    <col min="1341" max="1341" width="4.7109375" style="1" bestFit="1" customWidth="1"/>
    <col min="1342" max="1342" width="9.140625" style="1" bestFit="1" customWidth="1"/>
    <col min="1343" max="1343" width="13.42578125" style="1" bestFit="1" customWidth="1"/>
    <col min="1344" max="1536" width="9.7109375" style="1"/>
    <col min="1537" max="1537" width="6.7109375" style="1" bestFit="1" customWidth="1"/>
    <col min="1538" max="1538" width="59.28515625" style="1" bestFit="1" customWidth="1"/>
    <col min="1539" max="1539" width="4.7109375" style="1" bestFit="1" customWidth="1"/>
    <col min="1540" max="1540" width="9.140625" style="1" bestFit="1" customWidth="1"/>
    <col min="1541" max="1541" width="7.7109375" style="1" bestFit="1" customWidth="1"/>
    <col min="1542" max="1543" width="4.7109375" style="1" bestFit="1" customWidth="1"/>
    <col min="1544" max="1544" width="9.140625" style="1" bestFit="1" customWidth="1"/>
    <col min="1545" max="1545" width="10.140625" style="1" bestFit="1" customWidth="1"/>
    <col min="1546" max="1546" width="9.140625" style="1" bestFit="1" customWidth="1"/>
    <col min="1547" max="1547" width="4.7109375" style="1" bestFit="1" customWidth="1"/>
    <col min="1548" max="1548" width="9.140625" style="1" bestFit="1" customWidth="1"/>
    <col min="1549" max="1553" width="4.7109375" style="1" bestFit="1" customWidth="1"/>
    <col min="1554" max="1555" width="9.140625" style="1" bestFit="1" customWidth="1"/>
    <col min="1556" max="1556" width="7.7109375" style="1" bestFit="1" customWidth="1"/>
    <col min="1557" max="1557" width="4.7109375" style="1" bestFit="1" customWidth="1"/>
    <col min="1558" max="1558" width="9.140625" style="1" bestFit="1" customWidth="1"/>
    <col min="1559" max="1563" width="4.7109375" style="1" bestFit="1" customWidth="1"/>
    <col min="1564" max="1565" width="7.7109375" style="1" bestFit="1" customWidth="1"/>
    <col min="1566" max="1566" width="5.7109375" style="1" bestFit="1" customWidth="1"/>
    <col min="1567" max="1567" width="4.7109375" style="1" bestFit="1" customWidth="1"/>
    <col min="1568" max="1568" width="7.7109375" style="1" bestFit="1" customWidth="1"/>
    <col min="1569" max="1573" width="4.7109375" style="1" bestFit="1" customWidth="1"/>
    <col min="1574" max="1574" width="7.7109375" style="1" bestFit="1" customWidth="1"/>
    <col min="1575" max="1575" width="6.7109375" style="1" bestFit="1" customWidth="1"/>
    <col min="1576" max="1576" width="5.7109375" style="1" bestFit="1" customWidth="1"/>
    <col min="1577" max="1577" width="4.7109375" style="1" bestFit="1" customWidth="1"/>
    <col min="1578" max="1578" width="7.7109375" style="1" bestFit="1" customWidth="1"/>
    <col min="1579" max="1579" width="4.7109375" style="1" bestFit="1" customWidth="1"/>
    <col min="1580" max="1580" width="7.7109375" style="1" bestFit="1" customWidth="1"/>
    <col min="1581" max="1581" width="5.7109375" style="1" bestFit="1" customWidth="1"/>
    <col min="1582" max="1583" width="4.7109375" style="1" bestFit="1" customWidth="1"/>
    <col min="1584" max="1585" width="10.140625" style="1" bestFit="1" customWidth="1"/>
    <col min="1586" max="1586" width="7.7109375" style="1" bestFit="1" customWidth="1"/>
    <col min="1587" max="1587" width="5.7109375" style="1" bestFit="1" customWidth="1"/>
    <col min="1588" max="1588" width="10.140625" style="1" bestFit="1" customWidth="1"/>
    <col min="1589" max="1593" width="4.7109375" style="1" bestFit="1" customWidth="1"/>
    <col min="1594" max="1594" width="10.140625" style="1" bestFit="1" customWidth="1"/>
    <col min="1595" max="1595" width="9.140625" style="1" bestFit="1" customWidth="1"/>
    <col min="1596" max="1596" width="7.7109375" style="1" bestFit="1" customWidth="1"/>
    <col min="1597" max="1597" width="4.7109375" style="1" bestFit="1" customWidth="1"/>
    <col min="1598" max="1598" width="9.140625" style="1" bestFit="1" customWidth="1"/>
    <col min="1599" max="1599" width="13.42578125" style="1" bestFit="1" customWidth="1"/>
    <col min="1600" max="1792" width="9.7109375" style="1"/>
    <col min="1793" max="1793" width="6.7109375" style="1" bestFit="1" customWidth="1"/>
    <col min="1794" max="1794" width="59.28515625" style="1" bestFit="1" customWidth="1"/>
    <col min="1795" max="1795" width="4.7109375" style="1" bestFit="1" customWidth="1"/>
    <col min="1796" max="1796" width="9.140625" style="1" bestFit="1" customWidth="1"/>
    <col min="1797" max="1797" width="7.7109375" style="1" bestFit="1" customWidth="1"/>
    <col min="1798" max="1799" width="4.7109375" style="1" bestFit="1" customWidth="1"/>
    <col min="1800" max="1800" width="9.140625" style="1" bestFit="1" customWidth="1"/>
    <col min="1801" max="1801" width="10.140625" style="1" bestFit="1" customWidth="1"/>
    <col min="1802" max="1802" width="9.140625" style="1" bestFit="1" customWidth="1"/>
    <col min="1803" max="1803" width="4.7109375" style="1" bestFit="1" customWidth="1"/>
    <col min="1804" max="1804" width="9.140625" style="1" bestFit="1" customWidth="1"/>
    <col min="1805" max="1809" width="4.7109375" style="1" bestFit="1" customWidth="1"/>
    <col min="1810" max="1811" width="9.140625" style="1" bestFit="1" customWidth="1"/>
    <col min="1812" max="1812" width="7.7109375" style="1" bestFit="1" customWidth="1"/>
    <col min="1813" max="1813" width="4.7109375" style="1" bestFit="1" customWidth="1"/>
    <col min="1814" max="1814" width="9.140625" style="1" bestFit="1" customWidth="1"/>
    <col min="1815" max="1819" width="4.7109375" style="1" bestFit="1" customWidth="1"/>
    <col min="1820" max="1821" width="7.7109375" style="1" bestFit="1" customWidth="1"/>
    <col min="1822" max="1822" width="5.7109375" style="1" bestFit="1" customWidth="1"/>
    <col min="1823" max="1823" width="4.7109375" style="1" bestFit="1" customWidth="1"/>
    <col min="1824" max="1824" width="7.7109375" style="1" bestFit="1" customWidth="1"/>
    <col min="1825" max="1829" width="4.7109375" style="1" bestFit="1" customWidth="1"/>
    <col min="1830" max="1830" width="7.7109375" style="1" bestFit="1" customWidth="1"/>
    <col min="1831" max="1831" width="6.7109375" style="1" bestFit="1" customWidth="1"/>
    <col min="1832" max="1832" width="5.7109375" style="1" bestFit="1" customWidth="1"/>
    <col min="1833" max="1833" width="4.7109375" style="1" bestFit="1" customWidth="1"/>
    <col min="1834" max="1834" width="7.7109375" style="1" bestFit="1" customWidth="1"/>
    <col min="1835" max="1835" width="4.7109375" style="1" bestFit="1" customWidth="1"/>
    <col min="1836" max="1836" width="7.7109375" style="1" bestFit="1" customWidth="1"/>
    <col min="1837" max="1837" width="5.7109375" style="1" bestFit="1" customWidth="1"/>
    <col min="1838" max="1839" width="4.7109375" style="1" bestFit="1" customWidth="1"/>
    <col min="1840" max="1841" width="10.140625" style="1" bestFit="1" customWidth="1"/>
    <col min="1842" max="1842" width="7.7109375" style="1" bestFit="1" customWidth="1"/>
    <col min="1843" max="1843" width="5.7109375" style="1" bestFit="1" customWidth="1"/>
    <col min="1844" max="1844" width="10.140625" style="1" bestFit="1" customWidth="1"/>
    <col min="1845" max="1849" width="4.7109375" style="1" bestFit="1" customWidth="1"/>
    <col min="1850" max="1850" width="10.140625" style="1" bestFit="1" customWidth="1"/>
    <col min="1851" max="1851" width="9.140625" style="1" bestFit="1" customWidth="1"/>
    <col min="1852" max="1852" width="7.7109375" style="1" bestFit="1" customWidth="1"/>
    <col min="1853" max="1853" width="4.7109375" style="1" bestFit="1" customWidth="1"/>
    <col min="1854" max="1854" width="9.140625" style="1" bestFit="1" customWidth="1"/>
    <col min="1855" max="1855" width="13.42578125" style="1" bestFit="1" customWidth="1"/>
    <col min="1856" max="2048" width="9.7109375" style="1"/>
    <col min="2049" max="2049" width="6.7109375" style="1" bestFit="1" customWidth="1"/>
    <col min="2050" max="2050" width="59.28515625" style="1" bestFit="1" customWidth="1"/>
    <col min="2051" max="2051" width="4.7109375" style="1" bestFit="1" customWidth="1"/>
    <col min="2052" max="2052" width="9.140625" style="1" bestFit="1" customWidth="1"/>
    <col min="2053" max="2053" width="7.7109375" style="1" bestFit="1" customWidth="1"/>
    <col min="2054" max="2055" width="4.7109375" style="1" bestFit="1" customWidth="1"/>
    <col min="2056" max="2056" width="9.140625" style="1" bestFit="1" customWidth="1"/>
    <col min="2057" max="2057" width="10.140625" style="1" bestFit="1" customWidth="1"/>
    <col min="2058" max="2058" width="9.140625" style="1" bestFit="1" customWidth="1"/>
    <col min="2059" max="2059" width="4.7109375" style="1" bestFit="1" customWidth="1"/>
    <col min="2060" max="2060" width="9.140625" style="1" bestFit="1" customWidth="1"/>
    <col min="2061" max="2065" width="4.7109375" style="1" bestFit="1" customWidth="1"/>
    <col min="2066" max="2067" width="9.140625" style="1" bestFit="1" customWidth="1"/>
    <col min="2068" max="2068" width="7.7109375" style="1" bestFit="1" customWidth="1"/>
    <col min="2069" max="2069" width="4.7109375" style="1" bestFit="1" customWidth="1"/>
    <col min="2070" max="2070" width="9.140625" style="1" bestFit="1" customWidth="1"/>
    <col min="2071" max="2075" width="4.7109375" style="1" bestFit="1" customWidth="1"/>
    <col min="2076" max="2077" width="7.7109375" style="1" bestFit="1" customWidth="1"/>
    <col min="2078" max="2078" width="5.7109375" style="1" bestFit="1" customWidth="1"/>
    <col min="2079" max="2079" width="4.7109375" style="1" bestFit="1" customWidth="1"/>
    <col min="2080" max="2080" width="7.7109375" style="1" bestFit="1" customWidth="1"/>
    <col min="2081" max="2085" width="4.7109375" style="1" bestFit="1" customWidth="1"/>
    <col min="2086" max="2086" width="7.7109375" style="1" bestFit="1" customWidth="1"/>
    <col min="2087" max="2087" width="6.7109375" style="1" bestFit="1" customWidth="1"/>
    <col min="2088" max="2088" width="5.7109375" style="1" bestFit="1" customWidth="1"/>
    <col min="2089" max="2089" width="4.7109375" style="1" bestFit="1" customWidth="1"/>
    <col min="2090" max="2090" width="7.7109375" style="1" bestFit="1" customWidth="1"/>
    <col min="2091" max="2091" width="4.7109375" style="1" bestFit="1" customWidth="1"/>
    <col min="2092" max="2092" width="7.7109375" style="1" bestFit="1" customWidth="1"/>
    <col min="2093" max="2093" width="5.7109375" style="1" bestFit="1" customWidth="1"/>
    <col min="2094" max="2095" width="4.7109375" style="1" bestFit="1" customWidth="1"/>
    <col min="2096" max="2097" width="10.140625" style="1" bestFit="1" customWidth="1"/>
    <col min="2098" max="2098" width="7.7109375" style="1" bestFit="1" customWidth="1"/>
    <col min="2099" max="2099" width="5.7109375" style="1" bestFit="1" customWidth="1"/>
    <col min="2100" max="2100" width="10.140625" style="1" bestFit="1" customWidth="1"/>
    <col min="2101" max="2105" width="4.7109375" style="1" bestFit="1" customWidth="1"/>
    <col min="2106" max="2106" width="10.140625" style="1" bestFit="1" customWidth="1"/>
    <col min="2107" max="2107" width="9.140625" style="1" bestFit="1" customWidth="1"/>
    <col min="2108" max="2108" width="7.7109375" style="1" bestFit="1" customWidth="1"/>
    <col min="2109" max="2109" width="4.7109375" style="1" bestFit="1" customWidth="1"/>
    <col min="2110" max="2110" width="9.140625" style="1" bestFit="1" customWidth="1"/>
    <col min="2111" max="2111" width="13.42578125" style="1" bestFit="1" customWidth="1"/>
    <col min="2112" max="2304" width="9.7109375" style="1"/>
    <col min="2305" max="2305" width="6.7109375" style="1" bestFit="1" customWidth="1"/>
    <col min="2306" max="2306" width="59.28515625" style="1" bestFit="1" customWidth="1"/>
    <col min="2307" max="2307" width="4.7109375" style="1" bestFit="1" customWidth="1"/>
    <col min="2308" max="2308" width="9.140625" style="1" bestFit="1" customWidth="1"/>
    <col min="2309" max="2309" width="7.7109375" style="1" bestFit="1" customWidth="1"/>
    <col min="2310" max="2311" width="4.7109375" style="1" bestFit="1" customWidth="1"/>
    <col min="2312" max="2312" width="9.140625" style="1" bestFit="1" customWidth="1"/>
    <col min="2313" max="2313" width="10.140625" style="1" bestFit="1" customWidth="1"/>
    <col min="2314" max="2314" width="9.140625" style="1" bestFit="1" customWidth="1"/>
    <col min="2315" max="2315" width="4.7109375" style="1" bestFit="1" customWidth="1"/>
    <col min="2316" max="2316" width="9.140625" style="1" bestFit="1" customWidth="1"/>
    <col min="2317" max="2321" width="4.7109375" style="1" bestFit="1" customWidth="1"/>
    <col min="2322" max="2323" width="9.140625" style="1" bestFit="1" customWidth="1"/>
    <col min="2324" max="2324" width="7.7109375" style="1" bestFit="1" customWidth="1"/>
    <col min="2325" max="2325" width="4.7109375" style="1" bestFit="1" customWidth="1"/>
    <col min="2326" max="2326" width="9.140625" style="1" bestFit="1" customWidth="1"/>
    <col min="2327" max="2331" width="4.7109375" style="1" bestFit="1" customWidth="1"/>
    <col min="2332" max="2333" width="7.7109375" style="1" bestFit="1" customWidth="1"/>
    <col min="2334" max="2334" width="5.7109375" style="1" bestFit="1" customWidth="1"/>
    <col min="2335" max="2335" width="4.7109375" style="1" bestFit="1" customWidth="1"/>
    <col min="2336" max="2336" width="7.7109375" style="1" bestFit="1" customWidth="1"/>
    <col min="2337" max="2341" width="4.7109375" style="1" bestFit="1" customWidth="1"/>
    <col min="2342" max="2342" width="7.7109375" style="1" bestFit="1" customWidth="1"/>
    <col min="2343" max="2343" width="6.7109375" style="1" bestFit="1" customWidth="1"/>
    <col min="2344" max="2344" width="5.7109375" style="1" bestFit="1" customWidth="1"/>
    <col min="2345" max="2345" width="4.7109375" style="1" bestFit="1" customWidth="1"/>
    <col min="2346" max="2346" width="7.7109375" style="1" bestFit="1" customWidth="1"/>
    <col min="2347" max="2347" width="4.7109375" style="1" bestFit="1" customWidth="1"/>
    <col min="2348" max="2348" width="7.7109375" style="1" bestFit="1" customWidth="1"/>
    <col min="2349" max="2349" width="5.7109375" style="1" bestFit="1" customWidth="1"/>
    <col min="2350" max="2351" width="4.7109375" style="1" bestFit="1" customWidth="1"/>
    <col min="2352" max="2353" width="10.140625" style="1" bestFit="1" customWidth="1"/>
    <col min="2354" max="2354" width="7.7109375" style="1" bestFit="1" customWidth="1"/>
    <col min="2355" max="2355" width="5.7109375" style="1" bestFit="1" customWidth="1"/>
    <col min="2356" max="2356" width="10.140625" style="1" bestFit="1" customWidth="1"/>
    <col min="2357" max="2361" width="4.7109375" style="1" bestFit="1" customWidth="1"/>
    <col min="2362" max="2362" width="10.140625" style="1" bestFit="1" customWidth="1"/>
    <col min="2363" max="2363" width="9.140625" style="1" bestFit="1" customWidth="1"/>
    <col min="2364" max="2364" width="7.7109375" style="1" bestFit="1" customWidth="1"/>
    <col min="2365" max="2365" width="4.7109375" style="1" bestFit="1" customWidth="1"/>
    <col min="2366" max="2366" width="9.140625" style="1" bestFit="1" customWidth="1"/>
    <col min="2367" max="2367" width="13.42578125" style="1" bestFit="1" customWidth="1"/>
    <col min="2368" max="2560" width="9.7109375" style="1"/>
    <col min="2561" max="2561" width="6.7109375" style="1" bestFit="1" customWidth="1"/>
    <col min="2562" max="2562" width="59.28515625" style="1" bestFit="1" customWidth="1"/>
    <col min="2563" max="2563" width="4.7109375" style="1" bestFit="1" customWidth="1"/>
    <col min="2564" max="2564" width="9.140625" style="1" bestFit="1" customWidth="1"/>
    <col min="2565" max="2565" width="7.7109375" style="1" bestFit="1" customWidth="1"/>
    <col min="2566" max="2567" width="4.7109375" style="1" bestFit="1" customWidth="1"/>
    <col min="2568" max="2568" width="9.140625" style="1" bestFit="1" customWidth="1"/>
    <col min="2569" max="2569" width="10.140625" style="1" bestFit="1" customWidth="1"/>
    <col min="2570" max="2570" width="9.140625" style="1" bestFit="1" customWidth="1"/>
    <col min="2571" max="2571" width="4.7109375" style="1" bestFit="1" customWidth="1"/>
    <col min="2572" max="2572" width="9.140625" style="1" bestFit="1" customWidth="1"/>
    <col min="2573" max="2577" width="4.7109375" style="1" bestFit="1" customWidth="1"/>
    <col min="2578" max="2579" width="9.140625" style="1" bestFit="1" customWidth="1"/>
    <col min="2580" max="2580" width="7.7109375" style="1" bestFit="1" customWidth="1"/>
    <col min="2581" max="2581" width="4.7109375" style="1" bestFit="1" customWidth="1"/>
    <col min="2582" max="2582" width="9.140625" style="1" bestFit="1" customWidth="1"/>
    <col min="2583" max="2587" width="4.7109375" style="1" bestFit="1" customWidth="1"/>
    <col min="2588" max="2589" width="7.7109375" style="1" bestFit="1" customWidth="1"/>
    <col min="2590" max="2590" width="5.7109375" style="1" bestFit="1" customWidth="1"/>
    <col min="2591" max="2591" width="4.7109375" style="1" bestFit="1" customWidth="1"/>
    <col min="2592" max="2592" width="7.7109375" style="1" bestFit="1" customWidth="1"/>
    <col min="2593" max="2597" width="4.7109375" style="1" bestFit="1" customWidth="1"/>
    <col min="2598" max="2598" width="7.7109375" style="1" bestFit="1" customWidth="1"/>
    <col min="2599" max="2599" width="6.7109375" style="1" bestFit="1" customWidth="1"/>
    <col min="2600" max="2600" width="5.7109375" style="1" bestFit="1" customWidth="1"/>
    <col min="2601" max="2601" width="4.7109375" style="1" bestFit="1" customWidth="1"/>
    <col min="2602" max="2602" width="7.7109375" style="1" bestFit="1" customWidth="1"/>
    <col min="2603" max="2603" width="4.7109375" style="1" bestFit="1" customWidth="1"/>
    <col min="2604" max="2604" width="7.7109375" style="1" bestFit="1" customWidth="1"/>
    <col min="2605" max="2605" width="5.7109375" style="1" bestFit="1" customWidth="1"/>
    <col min="2606" max="2607" width="4.7109375" style="1" bestFit="1" customWidth="1"/>
    <col min="2608" max="2609" width="10.140625" style="1" bestFit="1" customWidth="1"/>
    <col min="2610" max="2610" width="7.7109375" style="1" bestFit="1" customWidth="1"/>
    <col min="2611" max="2611" width="5.7109375" style="1" bestFit="1" customWidth="1"/>
    <col min="2612" max="2612" width="10.140625" style="1" bestFit="1" customWidth="1"/>
    <col min="2613" max="2617" width="4.7109375" style="1" bestFit="1" customWidth="1"/>
    <col min="2618" max="2618" width="10.140625" style="1" bestFit="1" customWidth="1"/>
    <col min="2619" max="2619" width="9.140625" style="1" bestFit="1" customWidth="1"/>
    <col min="2620" max="2620" width="7.7109375" style="1" bestFit="1" customWidth="1"/>
    <col min="2621" max="2621" width="4.7109375" style="1" bestFit="1" customWidth="1"/>
    <col min="2622" max="2622" width="9.140625" style="1" bestFit="1" customWidth="1"/>
    <col min="2623" max="2623" width="13.42578125" style="1" bestFit="1" customWidth="1"/>
    <col min="2624" max="2816" width="9.7109375" style="1"/>
    <col min="2817" max="2817" width="6.7109375" style="1" bestFit="1" customWidth="1"/>
    <col min="2818" max="2818" width="59.28515625" style="1" bestFit="1" customWidth="1"/>
    <col min="2819" max="2819" width="4.7109375" style="1" bestFit="1" customWidth="1"/>
    <col min="2820" max="2820" width="9.140625" style="1" bestFit="1" customWidth="1"/>
    <col min="2821" max="2821" width="7.7109375" style="1" bestFit="1" customWidth="1"/>
    <col min="2822" max="2823" width="4.7109375" style="1" bestFit="1" customWidth="1"/>
    <col min="2824" max="2824" width="9.140625" style="1" bestFit="1" customWidth="1"/>
    <col min="2825" max="2825" width="10.140625" style="1" bestFit="1" customWidth="1"/>
    <col min="2826" max="2826" width="9.140625" style="1" bestFit="1" customWidth="1"/>
    <col min="2827" max="2827" width="4.7109375" style="1" bestFit="1" customWidth="1"/>
    <col min="2828" max="2828" width="9.140625" style="1" bestFit="1" customWidth="1"/>
    <col min="2829" max="2833" width="4.7109375" style="1" bestFit="1" customWidth="1"/>
    <col min="2834" max="2835" width="9.140625" style="1" bestFit="1" customWidth="1"/>
    <col min="2836" max="2836" width="7.7109375" style="1" bestFit="1" customWidth="1"/>
    <col min="2837" max="2837" width="4.7109375" style="1" bestFit="1" customWidth="1"/>
    <col min="2838" max="2838" width="9.140625" style="1" bestFit="1" customWidth="1"/>
    <col min="2839" max="2843" width="4.7109375" style="1" bestFit="1" customWidth="1"/>
    <col min="2844" max="2845" width="7.7109375" style="1" bestFit="1" customWidth="1"/>
    <col min="2846" max="2846" width="5.7109375" style="1" bestFit="1" customWidth="1"/>
    <col min="2847" max="2847" width="4.7109375" style="1" bestFit="1" customWidth="1"/>
    <col min="2848" max="2848" width="7.7109375" style="1" bestFit="1" customWidth="1"/>
    <col min="2849" max="2853" width="4.7109375" style="1" bestFit="1" customWidth="1"/>
    <col min="2854" max="2854" width="7.7109375" style="1" bestFit="1" customWidth="1"/>
    <col min="2855" max="2855" width="6.7109375" style="1" bestFit="1" customWidth="1"/>
    <col min="2856" max="2856" width="5.7109375" style="1" bestFit="1" customWidth="1"/>
    <col min="2857" max="2857" width="4.7109375" style="1" bestFit="1" customWidth="1"/>
    <col min="2858" max="2858" width="7.7109375" style="1" bestFit="1" customWidth="1"/>
    <col min="2859" max="2859" width="4.7109375" style="1" bestFit="1" customWidth="1"/>
    <col min="2860" max="2860" width="7.7109375" style="1" bestFit="1" customWidth="1"/>
    <col min="2861" max="2861" width="5.7109375" style="1" bestFit="1" customWidth="1"/>
    <col min="2862" max="2863" width="4.7109375" style="1" bestFit="1" customWidth="1"/>
    <col min="2864" max="2865" width="10.140625" style="1" bestFit="1" customWidth="1"/>
    <col min="2866" max="2866" width="7.7109375" style="1" bestFit="1" customWidth="1"/>
    <col min="2867" max="2867" width="5.7109375" style="1" bestFit="1" customWidth="1"/>
    <col min="2868" max="2868" width="10.140625" style="1" bestFit="1" customWidth="1"/>
    <col min="2869" max="2873" width="4.7109375" style="1" bestFit="1" customWidth="1"/>
    <col min="2874" max="2874" width="10.140625" style="1" bestFit="1" customWidth="1"/>
    <col min="2875" max="2875" width="9.140625" style="1" bestFit="1" customWidth="1"/>
    <col min="2876" max="2876" width="7.7109375" style="1" bestFit="1" customWidth="1"/>
    <col min="2877" max="2877" width="4.7109375" style="1" bestFit="1" customWidth="1"/>
    <col min="2878" max="2878" width="9.140625" style="1" bestFit="1" customWidth="1"/>
    <col min="2879" max="2879" width="13.42578125" style="1" bestFit="1" customWidth="1"/>
    <col min="2880" max="3072" width="9.7109375" style="1"/>
    <col min="3073" max="3073" width="6.7109375" style="1" bestFit="1" customWidth="1"/>
    <col min="3074" max="3074" width="59.28515625" style="1" bestFit="1" customWidth="1"/>
    <col min="3075" max="3075" width="4.7109375" style="1" bestFit="1" customWidth="1"/>
    <col min="3076" max="3076" width="9.140625" style="1" bestFit="1" customWidth="1"/>
    <col min="3077" max="3077" width="7.7109375" style="1" bestFit="1" customWidth="1"/>
    <col min="3078" max="3079" width="4.7109375" style="1" bestFit="1" customWidth="1"/>
    <col min="3080" max="3080" width="9.140625" style="1" bestFit="1" customWidth="1"/>
    <col min="3081" max="3081" width="10.140625" style="1" bestFit="1" customWidth="1"/>
    <col min="3082" max="3082" width="9.140625" style="1" bestFit="1" customWidth="1"/>
    <col min="3083" max="3083" width="4.7109375" style="1" bestFit="1" customWidth="1"/>
    <col min="3084" max="3084" width="9.140625" style="1" bestFit="1" customWidth="1"/>
    <col min="3085" max="3089" width="4.7109375" style="1" bestFit="1" customWidth="1"/>
    <col min="3090" max="3091" width="9.140625" style="1" bestFit="1" customWidth="1"/>
    <col min="3092" max="3092" width="7.7109375" style="1" bestFit="1" customWidth="1"/>
    <col min="3093" max="3093" width="4.7109375" style="1" bestFit="1" customWidth="1"/>
    <col min="3094" max="3094" width="9.140625" style="1" bestFit="1" customWidth="1"/>
    <col min="3095" max="3099" width="4.7109375" style="1" bestFit="1" customWidth="1"/>
    <col min="3100" max="3101" width="7.7109375" style="1" bestFit="1" customWidth="1"/>
    <col min="3102" max="3102" width="5.7109375" style="1" bestFit="1" customWidth="1"/>
    <col min="3103" max="3103" width="4.7109375" style="1" bestFit="1" customWidth="1"/>
    <col min="3104" max="3104" width="7.7109375" style="1" bestFit="1" customWidth="1"/>
    <col min="3105" max="3109" width="4.7109375" style="1" bestFit="1" customWidth="1"/>
    <col min="3110" max="3110" width="7.7109375" style="1" bestFit="1" customWidth="1"/>
    <col min="3111" max="3111" width="6.7109375" style="1" bestFit="1" customWidth="1"/>
    <col min="3112" max="3112" width="5.7109375" style="1" bestFit="1" customWidth="1"/>
    <col min="3113" max="3113" width="4.7109375" style="1" bestFit="1" customWidth="1"/>
    <col min="3114" max="3114" width="7.7109375" style="1" bestFit="1" customWidth="1"/>
    <col min="3115" max="3115" width="4.7109375" style="1" bestFit="1" customWidth="1"/>
    <col min="3116" max="3116" width="7.7109375" style="1" bestFit="1" customWidth="1"/>
    <col min="3117" max="3117" width="5.7109375" style="1" bestFit="1" customWidth="1"/>
    <col min="3118" max="3119" width="4.7109375" style="1" bestFit="1" customWidth="1"/>
    <col min="3120" max="3121" width="10.140625" style="1" bestFit="1" customWidth="1"/>
    <col min="3122" max="3122" width="7.7109375" style="1" bestFit="1" customWidth="1"/>
    <col min="3123" max="3123" width="5.7109375" style="1" bestFit="1" customWidth="1"/>
    <col min="3124" max="3124" width="10.140625" style="1" bestFit="1" customWidth="1"/>
    <col min="3125" max="3129" width="4.7109375" style="1" bestFit="1" customWidth="1"/>
    <col min="3130" max="3130" width="10.140625" style="1" bestFit="1" customWidth="1"/>
    <col min="3131" max="3131" width="9.140625" style="1" bestFit="1" customWidth="1"/>
    <col min="3132" max="3132" width="7.7109375" style="1" bestFit="1" customWidth="1"/>
    <col min="3133" max="3133" width="4.7109375" style="1" bestFit="1" customWidth="1"/>
    <col min="3134" max="3134" width="9.140625" style="1" bestFit="1" customWidth="1"/>
    <col min="3135" max="3135" width="13.42578125" style="1" bestFit="1" customWidth="1"/>
    <col min="3136" max="3328" width="9.7109375" style="1"/>
    <col min="3329" max="3329" width="6.7109375" style="1" bestFit="1" customWidth="1"/>
    <col min="3330" max="3330" width="59.28515625" style="1" bestFit="1" customWidth="1"/>
    <col min="3331" max="3331" width="4.7109375" style="1" bestFit="1" customWidth="1"/>
    <col min="3332" max="3332" width="9.140625" style="1" bestFit="1" customWidth="1"/>
    <col min="3333" max="3333" width="7.7109375" style="1" bestFit="1" customWidth="1"/>
    <col min="3334" max="3335" width="4.7109375" style="1" bestFit="1" customWidth="1"/>
    <col min="3336" max="3336" width="9.140625" style="1" bestFit="1" customWidth="1"/>
    <col min="3337" max="3337" width="10.140625" style="1" bestFit="1" customWidth="1"/>
    <col min="3338" max="3338" width="9.140625" style="1" bestFit="1" customWidth="1"/>
    <col min="3339" max="3339" width="4.7109375" style="1" bestFit="1" customWidth="1"/>
    <col min="3340" max="3340" width="9.140625" style="1" bestFit="1" customWidth="1"/>
    <col min="3341" max="3345" width="4.7109375" style="1" bestFit="1" customWidth="1"/>
    <col min="3346" max="3347" width="9.140625" style="1" bestFit="1" customWidth="1"/>
    <col min="3348" max="3348" width="7.7109375" style="1" bestFit="1" customWidth="1"/>
    <col min="3349" max="3349" width="4.7109375" style="1" bestFit="1" customWidth="1"/>
    <col min="3350" max="3350" width="9.140625" style="1" bestFit="1" customWidth="1"/>
    <col min="3351" max="3355" width="4.7109375" style="1" bestFit="1" customWidth="1"/>
    <col min="3356" max="3357" width="7.7109375" style="1" bestFit="1" customWidth="1"/>
    <col min="3358" max="3358" width="5.7109375" style="1" bestFit="1" customWidth="1"/>
    <col min="3359" max="3359" width="4.7109375" style="1" bestFit="1" customWidth="1"/>
    <col min="3360" max="3360" width="7.7109375" style="1" bestFit="1" customWidth="1"/>
    <col min="3361" max="3365" width="4.7109375" style="1" bestFit="1" customWidth="1"/>
    <col min="3366" max="3366" width="7.7109375" style="1" bestFit="1" customWidth="1"/>
    <col min="3367" max="3367" width="6.7109375" style="1" bestFit="1" customWidth="1"/>
    <col min="3368" max="3368" width="5.7109375" style="1" bestFit="1" customWidth="1"/>
    <col min="3369" max="3369" width="4.7109375" style="1" bestFit="1" customWidth="1"/>
    <col min="3370" max="3370" width="7.7109375" style="1" bestFit="1" customWidth="1"/>
    <col min="3371" max="3371" width="4.7109375" style="1" bestFit="1" customWidth="1"/>
    <col min="3372" max="3372" width="7.7109375" style="1" bestFit="1" customWidth="1"/>
    <col min="3373" max="3373" width="5.7109375" style="1" bestFit="1" customWidth="1"/>
    <col min="3374" max="3375" width="4.7109375" style="1" bestFit="1" customWidth="1"/>
    <col min="3376" max="3377" width="10.140625" style="1" bestFit="1" customWidth="1"/>
    <col min="3378" max="3378" width="7.7109375" style="1" bestFit="1" customWidth="1"/>
    <col min="3379" max="3379" width="5.7109375" style="1" bestFit="1" customWidth="1"/>
    <col min="3380" max="3380" width="10.140625" style="1" bestFit="1" customWidth="1"/>
    <col min="3381" max="3385" width="4.7109375" style="1" bestFit="1" customWidth="1"/>
    <col min="3386" max="3386" width="10.140625" style="1" bestFit="1" customWidth="1"/>
    <col min="3387" max="3387" width="9.140625" style="1" bestFit="1" customWidth="1"/>
    <col min="3388" max="3388" width="7.7109375" style="1" bestFit="1" customWidth="1"/>
    <col min="3389" max="3389" width="4.7109375" style="1" bestFit="1" customWidth="1"/>
    <col min="3390" max="3390" width="9.140625" style="1" bestFit="1" customWidth="1"/>
    <col min="3391" max="3391" width="13.42578125" style="1" bestFit="1" customWidth="1"/>
    <col min="3392" max="3584" width="9.7109375" style="1"/>
    <col min="3585" max="3585" width="6.7109375" style="1" bestFit="1" customWidth="1"/>
    <col min="3586" max="3586" width="59.28515625" style="1" bestFit="1" customWidth="1"/>
    <col min="3587" max="3587" width="4.7109375" style="1" bestFit="1" customWidth="1"/>
    <col min="3588" max="3588" width="9.140625" style="1" bestFit="1" customWidth="1"/>
    <col min="3589" max="3589" width="7.7109375" style="1" bestFit="1" customWidth="1"/>
    <col min="3590" max="3591" width="4.7109375" style="1" bestFit="1" customWidth="1"/>
    <col min="3592" max="3592" width="9.140625" style="1" bestFit="1" customWidth="1"/>
    <col min="3593" max="3593" width="10.140625" style="1" bestFit="1" customWidth="1"/>
    <col min="3594" max="3594" width="9.140625" style="1" bestFit="1" customWidth="1"/>
    <col min="3595" max="3595" width="4.7109375" style="1" bestFit="1" customWidth="1"/>
    <col min="3596" max="3596" width="9.140625" style="1" bestFit="1" customWidth="1"/>
    <col min="3597" max="3601" width="4.7109375" style="1" bestFit="1" customWidth="1"/>
    <col min="3602" max="3603" width="9.140625" style="1" bestFit="1" customWidth="1"/>
    <col min="3604" max="3604" width="7.7109375" style="1" bestFit="1" customWidth="1"/>
    <col min="3605" max="3605" width="4.7109375" style="1" bestFit="1" customWidth="1"/>
    <col min="3606" max="3606" width="9.140625" style="1" bestFit="1" customWidth="1"/>
    <col min="3607" max="3611" width="4.7109375" style="1" bestFit="1" customWidth="1"/>
    <col min="3612" max="3613" width="7.7109375" style="1" bestFit="1" customWidth="1"/>
    <col min="3614" max="3614" width="5.7109375" style="1" bestFit="1" customWidth="1"/>
    <col min="3615" max="3615" width="4.7109375" style="1" bestFit="1" customWidth="1"/>
    <col min="3616" max="3616" width="7.7109375" style="1" bestFit="1" customWidth="1"/>
    <col min="3617" max="3621" width="4.7109375" style="1" bestFit="1" customWidth="1"/>
    <col min="3622" max="3622" width="7.7109375" style="1" bestFit="1" customWidth="1"/>
    <col min="3623" max="3623" width="6.7109375" style="1" bestFit="1" customWidth="1"/>
    <col min="3624" max="3624" width="5.7109375" style="1" bestFit="1" customWidth="1"/>
    <col min="3625" max="3625" width="4.7109375" style="1" bestFit="1" customWidth="1"/>
    <col min="3626" max="3626" width="7.7109375" style="1" bestFit="1" customWidth="1"/>
    <col min="3627" max="3627" width="4.7109375" style="1" bestFit="1" customWidth="1"/>
    <col min="3628" max="3628" width="7.7109375" style="1" bestFit="1" customWidth="1"/>
    <col min="3629" max="3629" width="5.7109375" style="1" bestFit="1" customWidth="1"/>
    <col min="3630" max="3631" width="4.7109375" style="1" bestFit="1" customWidth="1"/>
    <col min="3632" max="3633" width="10.140625" style="1" bestFit="1" customWidth="1"/>
    <col min="3634" max="3634" width="7.7109375" style="1" bestFit="1" customWidth="1"/>
    <col min="3635" max="3635" width="5.7109375" style="1" bestFit="1" customWidth="1"/>
    <col min="3636" max="3636" width="10.140625" style="1" bestFit="1" customWidth="1"/>
    <col min="3637" max="3641" width="4.7109375" style="1" bestFit="1" customWidth="1"/>
    <col min="3642" max="3642" width="10.140625" style="1" bestFit="1" customWidth="1"/>
    <col min="3643" max="3643" width="9.140625" style="1" bestFit="1" customWidth="1"/>
    <col min="3644" max="3644" width="7.7109375" style="1" bestFit="1" customWidth="1"/>
    <col min="3645" max="3645" width="4.7109375" style="1" bestFit="1" customWidth="1"/>
    <col min="3646" max="3646" width="9.140625" style="1" bestFit="1" customWidth="1"/>
    <col min="3647" max="3647" width="13.42578125" style="1" bestFit="1" customWidth="1"/>
    <col min="3648" max="3840" width="9.7109375" style="1"/>
    <col min="3841" max="3841" width="6.7109375" style="1" bestFit="1" customWidth="1"/>
    <col min="3842" max="3842" width="59.28515625" style="1" bestFit="1" customWidth="1"/>
    <col min="3843" max="3843" width="4.7109375" style="1" bestFit="1" customWidth="1"/>
    <col min="3844" max="3844" width="9.140625" style="1" bestFit="1" customWidth="1"/>
    <col min="3845" max="3845" width="7.7109375" style="1" bestFit="1" customWidth="1"/>
    <col min="3846" max="3847" width="4.7109375" style="1" bestFit="1" customWidth="1"/>
    <col min="3848" max="3848" width="9.140625" style="1" bestFit="1" customWidth="1"/>
    <col min="3849" max="3849" width="10.140625" style="1" bestFit="1" customWidth="1"/>
    <col min="3850" max="3850" width="9.140625" style="1" bestFit="1" customWidth="1"/>
    <col min="3851" max="3851" width="4.7109375" style="1" bestFit="1" customWidth="1"/>
    <col min="3852" max="3852" width="9.140625" style="1" bestFit="1" customWidth="1"/>
    <col min="3853" max="3857" width="4.7109375" style="1" bestFit="1" customWidth="1"/>
    <col min="3858" max="3859" width="9.140625" style="1" bestFit="1" customWidth="1"/>
    <col min="3860" max="3860" width="7.7109375" style="1" bestFit="1" customWidth="1"/>
    <col min="3861" max="3861" width="4.7109375" style="1" bestFit="1" customWidth="1"/>
    <col min="3862" max="3862" width="9.140625" style="1" bestFit="1" customWidth="1"/>
    <col min="3863" max="3867" width="4.7109375" style="1" bestFit="1" customWidth="1"/>
    <col min="3868" max="3869" width="7.7109375" style="1" bestFit="1" customWidth="1"/>
    <col min="3870" max="3870" width="5.7109375" style="1" bestFit="1" customWidth="1"/>
    <col min="3871" max="3871" width="4.7109375" style="1" bestFit="1" customWidth="1"/>
    <col min="3872" max="3872" width="7.7109375" style="1" bestFit="1" customWidth="1"/>
    <col min="3873" max="3877" width="4.7109375" style="1" bestFit="1" customWidth="1"/>
    <col min="3878" max="3878" width="7.7109375" style="1" bestFit="1" customWidth="1"/>
    <col min="3879" max="3879" width="6.7109375" style="1" bestFit="1" customWidth="1"/>
    <col min="3880" max="3880" width="5.7109375" style="1" bestFit="1" customWidth="1"/>
    <col min="3881" max="3881" width="4.7109375" style="1" bestFit="1" customWidth="1"/>
    <col min="3882" max="3882" width="7.7109375" style="1" bestFit="1" customWidth="1"/>
    <col min="3883" max="3883" width="4.7109375" style="1" bestFit="1" customWidth="1"/>
    <col min="3884" max="3884" width="7.7109375" style="1" bestFit="1" customWidth="1"/>
    <col min="3885" max="3885" width="5.7109375" style="1" bestFit="1" customWidth="1"/>
    <col min="3886" max="3887" width="4.7109375" style="1" bestFit="1" customWidth="1"/>
    <col min="3888" max="3889" width="10.140625" style="1" bestFit="1" customWidth="1"/>
    <col min="3890" max="3890" width="7.7109375" style="1" bestFit="1" customWidth="1"/>
    <col min="3891" max="3891" width="5.7109375" style="1" bestFit="1" customWidth="1"/>
    <col min="3892" max="3892" width="10.140625" style="1" bestFit="1" customWidth="1"/>
    <col min="3893" max="3897" width="4.7109375" style="1" bestFit="1" customWidth="1"/>
    <col min="3898" max="3898" width="10.140625" style="1" bestFit="1" customWidth="1"/>
    <col min="3899" max="3899" width="9.140625" style="1" bestFit="1" customWidth="1"/>
    <col min="3900" max="3900" width="7.7109375" style="1" bestFit="1" customWidth="1"/>
    <col min="3901" max="3901" width="4.7109375" style="1" bestFit="1" customWidth="1"/>
    <col min="3902" max="3902" width="9.140625" style="1" bestFit="1" customWidth="1"/>
    <col min="3903" max="3903" width="13.42578125" style="1" bestFit="1" customWidth="1"/>
    <col min="3904" max="4096" width="9.7109375" style="1"/>
    <col min="4097" max="4097" width="6.7109375" style="1" bestFit="1" customWidth="1"/>
    <col min="4098" max="4098" width="59.28515625" style="1" bestFit="1" customWidth="1"/>
    <col min="4099" max="4099" width="4.7109375" style="1" bestFit="1" customWidth="1"/>
    <col min="4100" max="4100" width="9.140625" style="1" bestFit="1" customWidth="1"/>
    <col min="4101" max="4101" width="7.7109375" style="1" bestFit="1" customWidth="1"/>
    <col min="4102" max="4103" width="4.7109375" style="1" bestFit="1" customWidth="1"/>
    <col min="4104" max="4104" width="9.140625" style="1" bestFit="1" customWidth="1"/>
    <col min="4105" max="4105" width="10.140625" style="1" bestFit="1" customWidth="1"/>
    <col min="4106" max="4106" width="9.140625" style="1" bestFit="1" customWidth="1"/>
    <col min="4107" max="4107" width="4.7109375" style="1" bestFit="1" customWidth="1"/>
    <col min="4108" max="4108" width="9.140625" style="1" bestFit="1" customWidth="1"/>
    <col min="4109" max="4113" width="4.7109375" style="1" bestFit="1" customWidth="1"/>
    <col min="4114" max="4115" width="9.140625" style="1" bestFit="1" customWidth="1"/>
    <col min="4116" max="4116" width="7.7109375" style="1" bestFit="1" customWidth="1"/>
    <col min="4117" max="4117" width="4.7109375" style="1" bestFit="1" customWidth="1"/>
    <col min="4118" max="4118" width="9.140625" style="1" bestFit="1" customWidth="1"/>
    <col min="4119" max="4123" width="4.7109375" style="1" bestFit="1" customWidth="1"/>
    <col min="4124" max="4125" width="7.7109375" style="1" bestFit="1" customWidth="1"/>
    <col min="4126" max="4126" width="5.7109375" style="1" bestFit="1" customWidth="1"/>
    <col min="4127" max="4127" width="4.7109375" style="1" bestFit="1" customWidth="1"/>
    <col min="4128" max="4128" width="7.7109375" style="1" bestFit="1" customWidth="1"/>
    <col min="4129" max="4133" width="4.7109375" style="1" bestFit="1" customWidth="1"/>
    <col min="4134" max="4134" width="7.7109375" style="1" bestFit="1" customWidth="1"/>
    <col min="4135" max="4135" width="6.7109375" style="1" bestFit="1" customWidth="1"/>
    <col min="4136" max="4136" width="5.7109375" style="1" bestFit="1" customWidth="1"/>
    <col min="4137" max="4137" width="4.7109375" style="1" bestFit="1" customWidth="1"/>
    <col min="4138" max="4138" width="7.7109375" style="1" bestFit="1" customWidth="1"/>
    <col min="4139" max="4139" width="4.7109375" style="1" bestFit="1" customWidth="1"/>
    <col min="4140" max="4140" width="7.7109375" style="1" bestFit="1" customWidth="1"/>
    <col min="4141" max="4141" width="5.7109375" style="1" bestFit="1" customWidth="1"/>
    <col min="4142" max="4143" width="4.7109375" style="1" bestFit="1" customWidth="1"/>
    <col min="4144" max="4145" width="10.140625" style="1" bestFit="1" customWidth="1"/>
    <col min="4146" max="4146" width="7.7109375" style="1" bestFit="1" customWidth="1"/>
    <col min="4147" max="4147" width="5.7109375" style="1" bestFit="1" customWidth="1"/>
    <col min="4148" max="4148" width="10.140625" style="1" bestFit="1" customWidth="1"/>
    <col min="4149" max="4153" width="4.7109375" style="1" bestFit="1" customWidth="1"/>
    <col min="4154" max="4154" width="10.140625" style="1" bestFit="1" customWidth="1"/>
    <col min="4155" max="4155" width="9.140625" style="1" bestFit="1" customWidth="1"/>
    <col min="4156" max="4156" width="7.7109375" style="1" bestFit="1" customWidth="1"/>
    <col min="4157" max="4157" width="4.7109375" style="1" bestFit="1" customWidth="1"/>
    <col min="4158" max="4158" width="9.140625" style="1" bestFit="1" customWidth="1"/>
    <col min="4159" max="4159" width="13.42578125" style="1" bestFit="1" customWidth="1"/>
    <col min="4160" max="4352" width="9.7109375" style="1"/>
    <col min="4353" max="4353" width="6.7109375" style="1" bestFit="1" customWidth="1"/>
    <col min="4354" max="4354" width="59.28515625" style="1" bestFit="1" customWidth="1"/>
    <col min="4355" max="4355" width="4.7109375" style="1" bestFit="1" customWidth="1"/>
    <col min="4356" max="4356" width="9.140625" style="1" bestFit="1" customWidth="1"/>
    <col min="4357" max="4357" width="7.7109375" style="1" bestFit="1" customWidth="1"/>
    <col min="4358" max="4359" width="4.7109375" style="1" bestFit="1" customWidth="1"/>
    <col min="4360" max="4360" width="9.140625" style="1" bestFit="1" customWidth="1"/>
    <col min="4361" max="4361" width="10.140625" style="1" bestFit="1" customWidth="1"/>
    <col min="4362" max="4362" width="9.140625" style="1" bestFit="1" customWidth="1"/>
    <col min="4363" max="4363" width="4.7109375" style="1" bestFit="1" customWidth="1"/>
    <col min="4364" max="4364" width="9.140625" style="1" bestFit="1" customWidth="1"/>
    <col min="4365" max="4369" width="4.7109375" style="1" bestFit="1" customWidth="1"/>
    <col min="4370" max="4371" width="9.140625" style="1" bestFit="1" customWidth="1"/>
    <col min="4372" max="4372" width="7.7109375" style="1" bestFit="1" customWidth="1"/>
    <col min="4373" max="4373" width="4.7109375" style="1" bestFit="1" customWidth="1"/>
    <col min="4374" max="4374" width="9.140625" style="1" bestFit="1" customWidth="1"/>
    <col min="4375" max="4379" width="4.7109375" style="1" bestFit="1" customWidth="1"/>
    <col min="4380" max="4381" width="7.7109375" style="1" bestFit="1" customWidth="1"/>
    <col min="4382" max="4382" width="5.7109375" style="1" bestFit="1" customWidth="1"/>
    <col min="4383" max="4383" width="4.7109375" style="1" bestFit="1" customWidth="1"/>
    <col min="4384" max="4384" width="7.7109375" style="1" bestFit="1" customWidth="1"/>
    <col min="4385" max="4389" width="4.7109375" style="1" bestFit="1" customWidth="1"/>
    <col min="4390" max="4390" width="7.7109375" style="1" bestFit="1" customWidth="1"/>
    <col min="4391" max="4391" width="6.7109375" style="1" bestFit="1" customWidth="1"/>
    <col min="4392" max="4392" width="5.7109375" style="1" bestFit="1" customWidth="1"/>
    <col min="4393" max="4393" width="4.7109375" style="1" bestFit="1" customWidth="1"/>
    <col min="4394" max="4394" width="7.7109375" style="1" bestFit="1" customWidth="1"/>
    <col min="4395" max="4395" width="4.7109375" style="1" bestFit="1" customWidth="1"/>
    <col min="4396" max="4396" width="7.7109375" style="1" bestFit="1" customWidth="1"/>
    <col min="4397" max="4397" width="5.7109375" style="1" bestFit="1" customWidth="1"/>
    <col min="4398" max="4399" width="4.7109375" style="1" bestFit="1" customWidth="1"/>
    <col min="4400" max="4401" width="10.140625" style="1" bestFit="1" customWidth="1"/>
    <col min="4402" max="4402" width="7.7109375" style="1" bestFit="1" customWidth="1"/>
    <col min="4403" max="4403" width="5.7109375" style="1" bestFit="1" customWidth="1"/>
    <col min="4404" max="4404" width="10.140625" style="1" bestFit="1" customWidth="1"/>
    <col min="4405" max="4409" width="4.7109375" style="1" bestFit="1" customWidth="1"/>
    <col min="4410" max="4410" width="10.140625" style="1" bestFit="1" customWidth="1"/>
    <col min="4411" max="4411" width="9.140625" style="1" bestFit="1" customWidth="1"/>
    <col min="4412" max="4412" width="7.7109375" style="1" bestFit="1" customWidth="1"/>
    <col min="4413" max="4413" width="4.7109375" style="1" bestFit="1" customWidth="1"/>
    <col min="4414" max="4414" width="9.140625" style="1" bestFit="1" customWidth="1"/>
    <col min="4415" max="4415" width="13.42578125" style="1" bestFit="1" customWidth="1"/>
    <col min="4416" max="4608" width="9.7109375" style="1"/>
    <col min="4609" max="4609" width="6.7109375" style="1" bestFit="1" customWidth="1"/>
    <col min="4610" max="4610" width="59.28515625" style="1" bestFit="1" customWidth="1"/>
    <col min="4611" max="4611" width="4.7109375" style="1" bestFit="1" customWidth="1"/>
    <col min="4612" max="4612" width="9.140625" style="1" bestFit="1" customWidth="1"/>
    <col min="4613" max="4613" width="7.7109375" style="1" bestFit="1" customWidth="1"/>
    <col min="4614" max="4615" width="4.7109375" style="1" bestFit="1" customWidth="1"/>
    <col min="4616" max="4616" width="9.140625" style="1" bestFit="1" customWidth="1"/>
    <col min="4617" max="4617" width="10.140625" style="1" bestFit="1" customWidth="1"/>
    <col min="4618" max="4618" width="9.140625" style="1" bestFit="1" customWidth="1"/>
    <col min="4619" max="4619" width="4.7109375" style="1" bestFit="1" customWidth="1"/>
    <col min="4620" max="4620" width="9.140625" style="1" bestFit="1" customWidth="1"/>
    <col min="4621" max="4625" width="4.7109375" style="1" bestFit="1" customWidth="1"/>
    <col min="4626" max="4627" width="9.140625" style="1" bestFit="1" customWidth="1"/>
    <col min="4628" max="4628" width="7.7109375" style="1" bestFit="1" customWidth="1"/>
    <col min="4629" max="4629" width="4.7109375" style="1" bestFit="1" customWidth="1"/>
    <col min="4630" max="4630" width="9.140625" style="1" bestFit="1" customWidth="1"/>
    <col min="4631" max="4635" width="4.7109375" style="1" bestFit="1" customWidth="1"/>
    <col min="4636" max="4637" width="7.7109375" style="1" bestFit="1" customWidth="1"/>
    <col min="4638" max="4638" width="5.7109375" style="1" bestFit="1" customWidth="1"/>
    <col min="4639" max="4639" width="4.7109375" style="1" bestFit="1" customWidth="1"/>
    <col min="4640" max="4640" width="7.7109375" style="1" bestFit="1" customWidth="1"/>
    <col min="4641" max="4645" width="4.7109375" style="1" bestFit="1" customWidth="1"/>
    <col min="4646" max="4646" width="7.7109375" style="1" bestFit="1" customWidth="1"/>
    <col min="4647" max="4647" width="6.7109375" style="1" bestFit="1" customWidth="1"/>
    <col min="4648" max="4648" width="5.7109375" style="1" bestFit="1" customWidth="1"/>
    <col min="4649" max="4649" width="4.7109375" style="1" bestFit="1" customWidth="1"/>
    <col min="4650" max="4650" width="7.7109375" style="1" bestFit="1" customWidth="1"/>
    <col min="4651" max="4651" width="4.7109375" style="1" bestFit="1" customWidth="1"/>
    <col min="4652" max="4652" width="7.7109375" style="1" bestFit="1" customWidth="1"/>
    <col min="4653" max="4653" width="5.7109375" style="1" bestFit="1" customWidth="1"/>
    <col min="4654" max="4655" width="4.7109375" style="1" bestFit="1" customWidth="1"/>
    <col min="4656" max="4657" width="10.140625" style="1" bestFit="1" customWidth="1"/>
    <col min="4658" max="4658" width="7.7109375" style="1" bestFit="1" customWidth="1"/>
    <col min="4659" max="4659" width="5.7109375" style="1" bestFit="1" customWidth="1"/>
    <col min="4660" max="4660" width="10.140625" style="1" bestFit="1" customWidth="1"/>
    <col min="4661" max="4665" width="4.7109375" style="1" bestFit="1" customWidth="1"/>
    <col min="4666" max="4666" width="10.140625" style="1" bestFit="1" customWidth="1"/>
    <col min="4667" max="4667" width="9.140625" style="1" bestFit="1" customWidth="1"/>
    <col min="4668" max="4668" width="7.7109375" style="1" bestFit="1" customWidth="1"/>
    <col min="4669" max="4669" width="4.7109375" style="1" bestFit="1" customWidth="1"/>
    <col min="4670" max="4670" width="9.140625" style="1" bestFit="1" customWidth="1"/>
    <col min="4671" max="4671" width="13.42578125" style="1" bestFit="1" customWidth="1"/>
    <col min="4672" max="4864" width="9.7109375" style="1"/>
    <col min="4865" max="4865" width="6.7109375" style="1" bestFit="1" customWidth="1"/>
    <col min="4866" max="4866" width="59.28515625" style="1" bestFit="1" customWidth="1"/>
    <col min="4867" max="4867" width="4.7109375" style="1" bestFit="1" customWidth="1"/>
    <col min="4868" max="4868" width="9.140625" style="1" bestFit="1" customWidth="1"/>
    <col min="4869" max="4869" width="7.7109375" style="1" bestFit="1" customWidth="1"/>
    <col min="4870" max="4871" width="4.7109375" style="1" bestFit="1" customWidth="1"/>
    <col min="4872" max="4872" width="9.140625" style="1" bestFit="1" customWidth="1"/>
    <col min="4873" max="4873" width="10.140625" style="1" bestFit="1" customWidth="1"/>
    <col min="4874" max="4874" width="9.140625" style="1" bestFit="1" customWidth="1"/>
    <col min="4875" max="4875" width="4.7109375" style="1" bestFit="1" customWidth="1"/>
    <col min="4876" max="4876" width="9.140625" style="1" bestFit="1" customWidth="1"/>
    <col min="4877" max="4881" width="4.7109375" style="1" bestFit="1" customWidth="1"/>
    <col min="4882" max="4883" width="9.140625" style="1" bestFit="1" customWidth="1"/>
    <col min="4884" max="4884" width="7.7109375" style="1" bestFit="1" customWidth="1"/>
    <col min="4885" max="4885" width="4.7109375" style="1" bestFit="1" customWidth="1"/>
    <col min="4886" max="4886" width="9.140625" style="1" bestFit="1" customWidth="1"/>
    <col min="4887" max="4891" width="4.7109375" style="1" bestFit="1" customWidth="1"/>
    <col min="4892" max="4893" width="7.7109375" style="1" bestFit="1" customWidth="1"/>
    <col min="4894" max="4894" width="5.7109375" style="1" bestFit="1" customWidth="1"/>
    <col min="4895" max="4895" width="4.7109375" style="1" bestFit="1" customWidth="1"/>
    <col min="4896" max="4896" width="7.7109375" style="1" bestFit="1" customWidth="1"/>
    <col min="4897" max="4901" width="4.7109375" style="1" bestFit="1" customWidth="1"/>
    <col min="4902" max="4902" width="7.7109375" style="1" bestFit="1" customWidth="1"/>
    <col min="4903" max="4903" width="6.7109375" style="1" bestFit="1" customWidth="1"/>
    <col min="4904" max="4904" width="5.7109375" style="1" bestFit="1" customWidth="1"/>
    <col min="4905" max="4905" width="4.7109375" style="1" bestFit="1" customWidth="1"/>
    <col min="4906" max="4906" width="7.7109375" style="1" bestFit="1" customWidth="1"/>
    <col min="4907" max="4907" width="4.7109375" style="1" bestFit="1" customWidth="1"/>
    <col min="4908" max="4908" width="7.7109375" style="1" bestFit="1" customWidth="1"/>
    <col min="4909" max="4909" width="5.7109375" style="1" bestFit="1" customWidth="1"/>
    <col min="4910" max="4911" width="4.7109375" style="1" bestFit="1" customWidth="1"/>
    <col min="4912" max="4913" width="10.140625" style="1" bestFit="1" customWidth="1"/>
    <col min="4914" max="4914" width="7.7109375" style="1" bestFit="1" customWidth="1"/>
    <col min="4915" max="4915" width="5.7109375" style="1" bestFit="1" customWidth="1"/>
    <col min="4916" max="4916" width="10.140625" style="1" bestFit="1" customWidth="1"/>
    <col min="4917" max="4921" width="4.7109375" style="1" bestFit="1" customWidth="1"/>
    <col min="4922" max="4922" width="10.140625" style="1" bestFit="1" customWidth="1"/>
    <col min="4923" max="4923" width="9.140625" style="1" bestFit="1" customWidth="1"/>
    <col min="4924" max="4924" width="7.7109375" style="1" bestFit="1" customWidth="1"/>
    <col min="4925" max="4925" width="4.7109375" style="1" bestFit="1" customWidth="1"/>
    <col min="4926" max="4926" width="9.140625" style="1" bestFit="1" customWidth="1"/>
    <col min="4927" max="4927" width="13.42578125" style="1" bestFit="1" customWidth="1"/>
    <col min="4928" max="5120" width="9.7109375" style="1"/>
    <col min="5121" max="5121" width="6.7109375" style="1" bestFit="1" customWidth="1"/>
    <col min="5122" max="5122" width="59.28515625" style="1" bestFit="1" customWidth="1"/>
    <col min="5123" max="5123" width="4.7109375" style="1" bestFit="1" customWidth="1"/>
    <col min="5124" max="5124" width="9.140625" style="1" bestFit="1" customWidth="1"/>
    <col min="5125" max="5125" width="7.7109375" style="1" bestFit="1" customWidth="1"/>
    <col min="5126" max="5127" width="4.7109375" style="1" bestFit="1" customWidth="1"/>
    <col min="5128" max="5128" width="9.140625" style="1" bestFit="1" customWidth="1"/>
    <col min="5129" max="5129" width="10.140625" style="1" bestFit="1" customWidth="1"/>
    <col min="5130" max="5130" width="9.140625" style="1" bestFit="1" customWidth="1"/>
    <col min="5131" max="5131" width="4.7109375" style="1" bestFit="1" customWidth="1"/>
    <col min="5132" max="5132" width="9.140625" style="1" bestFit="1" customWidth="1"/>
    <col min="5133" max="5137" width="4.7109375" style="1" bestFit="1" customWidth="1"/>
    <col min="5138" max="5139" width="9.140625" style="1" bestFit="1" customWidth="1"/>
    <col min="5140" max="5140" width="7.7109375" style="1" bestFit="1" customWidth="1"/>
    <col min="5141" max="5141" width="4.7109375" style="1" bestFit="1" customWidth="1"/>
    <col min="5142" max="5142" width="9.140625" style="1" bestFit="1" customWidth="1"/>
    <col min="5143" max="5147" width="4.7109375" style="1" bestFit="1" customWidth="1"/>
    <col min="5148" max="5149" width="7.7109375" style="1" bestFit="1" customWidth="1"/>
    <col min="5150" max="5150" width="5.7109375" style="1" bestFit="1" customWidth="1"/>
    <col min="5151" max="5151" width="4.7109375" style="1" bestFit="1" customWidth="1"/>
    <col min="5152" max="5152" width="7.7109375" style="1" bestFit="1" customWidth="1"/>
    <col min="5153" max="5157" width="4.7109375" style="1" bestFit="1" customWidth="1"/>
    <col min="5158" max="5158" width="7.7109375" style="1" bestFit="1" customWidth="1"/>
    <col min="5159" max="5159" width="6.7109375" style="1" bestFit="1" customWidth="1"/>
    <col min="5160" max="5160" width="5.7109375" style="1" bestFit="1" customWidth="1"/>
    <col min="5161" max="5161" width="4.7109375" style="1" bestFit="1" customWidth="1"/>
    <col min="5162" max="5162" width="7.7109375" style="1" bestFit="1" customWidth="1"/>
    <col min="5163" max="5163" width="4.7109375" style="1" bestFit="1" customWidth="1"/>
    <col min="5164" max="5164" width="7.7109375" style="1" bestFit="1" customWidth="1"/>
    <col min="5165" max="5165" width="5.7109375" style="1" bestFit="1" customWidth="1"/>
    <col min="5166" max="5167" width="4.7109375" style="1" bestFit="1" customWidth="1"/>
    <col min="5168" max="5169" width="10.140625" style="1" bestFit="1" customWidth="1"/>
    <col min="5170" max="5170" width="7.7109375" style="1" bestFit="1" customWidth="1"/>
    <col min="5171" max="5171" width="5.7109375" style="1" bestFit="1" customWidth="1"/>
    <col min="5172" max="5172" width="10.140625" style="1" bestFit="1" customWidth="1"/>
    <col min="5173" max="5177" width="4.7109375" style="1" bestFit="1" customWidth="1"/>
    <col min="5178" max="5178" width="10.140625" style="1" bestFit="1" customWidth="1"/>
    <col min="5179" max="5179" width="9.140625" style="1" bestFit="1" customWidth="1"/>
    <col min="5180" max="5180" width="7.7109375" style="1" bestFit="1" customWidth="1"/>
    <col min="5181" max="5181" width="4.7109375" style="1" bestFit="1" customWidth="1"/>
    <col min="5182" max="5182" width="9.140625" style="1" bestFit="1" customWidth="1"/>
    <col min="5183" max="5183" width="13.42578125" style="1" bestFit="1" customWidth="1"/>
    <col min="5184" max="5376" width="9.7109375" style="1"/>
    <col min="5377" max="5377" width="6.7109375" style="1" bestFit="1" customWidth="1"/>
    <col min="5378" max="5378" width="59.28515625" style="1" bestFit="1" customWidth="1"/>
    <col min="5379" max="5379" width="4.7109375" style="1" bestFit="1" customWidth="1"/>
    <col min="5380" max="5380" width="9.140625" style="1" bestFit="1" customWidth="1"/>
    <col min="5381" max="5381" width="7.7109375" style="1" bestFit="1" customWidth="1"/>
    <col min="5382" max="5383" width="4.7109375" style="1" bestFit="1" customWidth="1"/>
    <col min="5384" max="5384" width="9.140625" style="1" bestFit="1" customWidth="1"/>
    <col min="5385" max="5385" width="10.140625" style="1" bestFit="1" customWidth="1"/>
    <col min="5386" max="5386" width="9.140625" style="1" bestFit="1" customWidth="1"/>
    <col min="5387" max="5387" width="4.7109375" style="1" bestFit="1" customWidth="1"/>
    <col min="5388" max="5388" width="9.140625" style="1" bestFit="1" customWidth="1"/>
    <col min="5389" max="5393" width="4.7109375" style="1" bestFit="1" customWidth="1"/>
    <col min="5394" max="5395" width="9.140625" style="1" bestFit="1" customWidth="1"/>
    <col min="5396" max="5396" width="7.7109375" style="1" bestFit="1" customWidth="1"/>
    <col min="5397" max="5397" width="4.7109375" style="1" bestFit="1" customWidth="1"/>
    <col min="5398" max="5398" width="9.140625" style="1" bestFit="1" customWidth="1"/>
    <col min="5399" max="5403" width="4.7109375" style="1" bestFit="1" customWidth="1"/>
    <col min="5404" max="5405" width="7.7109375" style="1" bestFit="1" customWidth="1"/>
    <col min="5406" max="5406" width="5.7109375" style="1" bestFit="1" customWidth="1"/>
    <col min="5407" max="5407" width="4.7109375" style="1" bestFit="1" customWidth="1"/>
    <col min="5408" max="5408" width="7.7109375" style="1" bestFit="1" customWidth="1"/>
    <col min="5409" max="5413" width="4.7109375" style="1" bestFit="1" customWidth="1"/>
    <col min="5414" max="5414" width="7.7109375" style="1" bestFit="1" customWidth="1"/>
    <col min="5415" max="5415" width="6.7109375" style="1" bestFit="1" customWidth="1"/>
    <col min="5416" max="5416" width="5.7109375" style="1" bestFit="1" customWidth="1"/>
    <col min="5417" max="5417" width="4.7109375" style="1" bestFit="1" customWidth="1"/>
    <col min="5418" max="5418" width="7.7109375" style="1" bestFit="1" customWidth="1"/>
    <col min="5419" max="5419" width="4.7109375" style="1" bestFit="1" customWidth="1"/>
    <col min="5420" max="5420" width="7.7109375" style="1" bestFit="1" customWidth="1"/>
    <col min="5421" max="5421" width="5.7109375" style="1" bestFit="1" customWidth="1"/>
    <col min="5422" max="5423" width="4.7109375" style="1" bestFit="1" customWidth="1"/>
    <col min="5424" max="5425" width="10.140625" style="1" bestFit="1" customWidth="1"/>
    <col min="5426" max="5426" width="7.7109375" style="1" bestFit="1" customWidth="1"/>
    <col min="5427" max="5427" width="5.7109375" style="1" bestFit="1" customWidth="1"/>
    <col min="5428" max="5428" width="10.140625" style="1" bestFit="1" customWidth="1"/>
    <col min="5429" max="5433" width="4.7109375" style="1" bestFit="1" customWidth="1"/>
    <col min="5434" max="5434" width="10.140625" style="1" bestFit="1" customWidth="1"/>
    <col min="5435" max="5435" width="9.140625" style="1" bestFit="1" customWidth="1"/>
    <col min="5436" max="5436" width="7.7109375" style="1" bestFit="1" customWidth="1"/>
    <col min="5437" max="5437" width="4.7109375" style="1" bestFit="1" customWidth="1"/>
    <col min="5438" max="5438" width="9.140625" style="1" bestFit="1" customWidth="1"/>
    <col min="5439" max="5439" width="13.42578125" style="1" bestFit="1" customWidth="1"/>
    <col min="5440" max="5632" width="9.7109375" style="1"/>
    <col min="5633" max="5633" width="6.7109375" style="1" bestFit="1" customWidth="1"/>
    <col min="5634" max="5634" width="59.28515625" style="1" bestFit="1" customWidth="1"/>
    <col min="5635" max="5635" width="4.7109375" style="1" bestFit="1" customWidth="1"/>
    <col min="5636" max="5636" width="9.140625" style="1" bestFit="1" customWidth="1"/>
    <col min="5637" max="5637" width="7.7109375" style="1" bestFit="1" customWidth="1"/>
    <col min="5638" max="5639" width="4.7109375" style="1" bestFit="1" customWidth="1"/>
    <col min="5640" max="5640" width="9.140625" style="1" bestFit="1" customWidth="1"/>
    <col min="5641" max="5641" width="10.140625" style="1" bestFit="1" customWidth="1"/>
    <col min="5642" max="5642" width="9.140625" style="1" bestFit="1" customWidth="1"/>
    <col min="5643" max="5643" width="4.7109375" style="1" bestFit="1" customWidth="1"/>
    <col min="5644" max="5644" width="9.140625" style="1" bestFit="1" customWidth="1"/>
    <col min="5645" max="5649" width="4.7109375" style="1" bestFit="1" customWidth="1"/>
    <col min="5650" max="5651" width="9.140625" style="1" bestFit="1" customWidth="1"/>
    <col min="5652" max="5652" width="7.7109375" style="1" bestFit="1" customWidth="1"/>
    <col min="5653" max="5653" width="4.7109375" style="1" bestFit="1" customWidth="1"/>
    <col min="5654" max="5654" width="9.140625" style="1" bestFit="1" customWidth="1"/>
    <col min="5655" max="5659" width="4.7109375" style="1" bestFit="1" customWidth="1"/>
    <col min="5660" max="5661" width="7.7109375" style="1" bestFit="1" customWidth="1"/>
    <col min="5662" max="5662" width="5.7109375" style="1" bestFit="1" customWidth="1"/>
    <col min="5663" max="5663" width="4.7109375" style="1" bestFit="1" customWidth="1"/>
    <col min="5664" max="5664" width="7.7109375" style="1" bestFit="1" customWidth="1"/>
    <col min="5665" max="5669" width="4.7109375" style="1" bestFit="1" customWidth="1"/>
    <col min="5670" max="5670" width="7.7109375" style="1" bestFit="1" customWidth="1"/>
    <col min="5671" max="5671" width="6.7109375" style="1" bestFit="1" customWidth="1"/>
    <col min="5672" max="5672" width="5.7109375" style="1" bestFit="1" customWidth="1"/>
    <col min="5673" max="5673" width="4.7109375" style="1" bestFit="1" customWidth="1"/>
    <col min="5674" max="5674" width="7.7109375" style="1" bestFit="1" customWidth="1"/>
    <col min="5675" max="5675" width="4.7109375" style="1" bestFit="1" customWidth="1"/>
    <col min="5676" max="5676" width="7.7109375" style="1" bestFit="1" customWidth="1"/>
    <col min="5677" max="5677" width="5.7109375" style="1" bestFit="1" customWidth="1"/>
    <col min="5678" max="5679" width="4.7109375" style="1" bestFit="1" customWidth="1"/>
    <col min="5680" max="5681" width="10.140625" style="1" bestFit="1" customWidth="1"/>
    <col min="5682" max="5682" width="7.7109375" style="1" bestFit="1" customWidth="1"/>
    <col min="5683" max="5683" width="5.7109375" style="1" bestFit="1" customWidth="1"/>
    <col min="5684" max="5684" width="10.140625" style="1" bestFit="1" customWidth="1"/>
    <col min="5685" max="5689" width="4.7109375" style="1" bestFit="1" customWidth="1"/>
    <col min="5690" max="5690" width="10.140625" style="1" bestFit="1" customWidth="1"/>
    <col min="5691" max="5691" width="9.140625" style="1" bestFit="1" customWidth="1"/>
    <col min="5692" max="5692" width="7.7109375" style="1" bestFit="1" customWidth="1"/>
    <col min="5693" max="5693" width="4.7109375" style="1" bestFit="1" customWidth="1"/>
    <col min="5694" max="5694" width="9.140625" style="1" bestFit="1" customWidth="1"/>
    <col min="5695" max="5695" width="13.42578125" style="1" bestFit="1" customWidth="1"/>
    <col min="5696" max="5888" width="9.7109375" style="1"/>
    <col min="5889" max="5889" width="6.7109375" style="1" bestFit="1" customWidth="1"/>
    <col min="5890" max="5890" width="59.28515625" style="1" bestFit="1" customWidth="1"/>
    <col min="5891" max="5891" width="4.7109375" style="1" bestFit="1" customWidth="1"/>
    <col min="5892" max="5892" width="9.140625" style="1" bestFit="1" customWidth="1"/>
    <col min="5893" max="5893" width="7.7109375" style="1" bestFit="1" customWidth="1"/>
    <col min="5894" max="5895" width="4.7109375" style="1" bestFit="1" customWidth="1"/>
    <col min="5896" max="5896" width="9.140625" style="1" bestFit="1" customWidth="1"/>
    <col min="5897" max="5897" width="10.140625" style="1" bestFit="1" customWidth="1"/>
    <col min="5898" max="5898" width="9.140625" style="1" bestFit="1" customWidth="1"/>
    <col min="5899" max="5899" width="4.7109375" style="1" bestFit="1" customWidth="1"/>
    <col min="5900" max="5900" width="9.140625" style="1" bestFit="1" customWidth="1"/>
    <col min="5901" max="5905" width="4.7109375" style="1" bestFit="1" customWidth="1"/>
    <col min="5906" max="5907" width="9.140625" style="1" bestFit="1" customWidth="1"/>
    <col min="5908" max="5908" width="7.7109375" style="1" bestFit="1" customWidth="1"/>
    <col min="5909" max="5909" width="4.7109375" style="1" bestFit="1" customWidth="1"/>
    <col min="5910" max="5910" width="9.140625" style="1" bestFit="1" customWidth="1"/>
    <col min="5911" max="5915" width="4.7109375" style="1" bestFit="1" customWidth="1"/>
    <col min="5916" max="5917" width="7.7109375" style="1" bestFit="1" customWidth="1"/>
    <col min="5918" max="5918" width="5.7109375" style="1" bestFit="1" customWidth="1"/>
    <col min="5919" max="5919" width="4.7109375" style="1" bestFit="1" customWidth="1"/>
    <col min="5920" max="5920" width="7.7109375" style="1" bestFit="1" customWidth="1"/>
    <col min="5921" max="5925" width="4.7109375" style="1" bestFit="1" customWidth="1"/>
    <col min="5926" max="5926" width="7.7109375" style="1" bestFit="1" customWidth="1"/>
    <col min="5927" max="5927" width="6.7109375" style="1" bestFit="1" customWidth="1"/>
    <col min="5928" max="5928" width="5.7109375" style="1" bestFit="1" customWidth="1"/>
    <col min="5929" max="5929" width="4.7109375" style="1" bestFit="1" customWidth="1"/>
    <col min="5930" max="5930" width="7.7109375" style="1" bestFit="1" customWidth="1"/>
    <col min="5931" max="5931" width="4.7109375" style="1" bestFit="1" customWidth="1"/>
    <col min="5932" max="5932" width="7.7109375" style="1" bestFit="1" customWidth="1"/>
    <col min="5933" max="5933" width="5.7109375" style="1" bestFit="1" customWidth="1"/>
    <col min="5934" max="5935" width="4.7109375" style="1" bestFit="1" customWidth="1"/>
    <col min="5936" max="5937" width="10.140625" style="1" bestFit="1" customWidth="1"/>
    <col min="5938" max="5938" width="7.7109375" style="1" bestFit="1" customWidth="1"/>
    <col min="5939" max="5939" width="5.7109375" style="1" bestFit="1" customWidth="1"/>
    <col min="5940" max="5940" width="10.140625" style="1" bestFit="1" customWidth="1"/>
    <col min="5941" max="5945" width="4.7109375" style="1" bestFit="1" customWidth="1"/>
    <col min="5946" max="5946" width="10.140625" style="1" bestFit="1" customWidth="1"/>
    <col min="5947" max="5947" width="9.140625" style="1" bestFit="1" customWidth="1"/>
    <col min="5948" max="5948" width="7.7109375" style="1" bestFit="1" customWidth="1"/>
    <col min="5949" max="5949" width="4.7109375" style="1" bestFit="1" customWidth="1"/>
    <col min="5950" max="5950" width="9.140625" style="1" bestFit="1" customWidth="1"/>
    <col min="5951" max="5951" width="13.42578125" style="1" bestFit="1" customWidth="1"/>
    <col min="5952" max="6144" width="9.7109375" style="1"/>
    <col min="6145" max="6145" width="6.7109375" style="1" bestFit="1" customWidth="1"/>
    <col min="6146" max="6146" width="59.28515625" style="1" bestFit="1" customWidth="1"/>
    <col min="6147" max="6147" width="4.7109375" style="1" bestFit="1" customWidth="1"/>
    <col min="6148" max="6148" width="9.140625" style="1" bestFit="1" customWidth="1"/>
    <col min="6149" max="6149" width="7.7109375" style="1" bestFit="1" customWidth="1"/>
    <col min="6150" max="6151" width="4.7109375" style="1" bestFit="1" customWidth="1"/>
    <col min="6152" max="6152" width="9.140625" style="1" bestFit="1" customWidth="1"/>
    <col min="6153" max="6153" width="10.140625" style="1" bestFit="1" customWidth="1"/>
    <col min="6154" max="6154" width="9.140625" style="1" bestFit="1" customWidth="1"/>
    <col min="6155" max="6155" width="4.7109375" style="1" bestFit="1" customWidth="1"/>
    <col min="6156" max="6156" width="9.140625" style="1" bestFit="1" customWidth="1"/>
    <col min="6157" max="6161" width="4.7109375" style="1" bestFit="1" customWidth="1"/>
    <col min="6162" max="6163" width="9.140625" style="1" bestFit="1" customWidth="1"/>
    <col min="6164" max="6164" width="7.7109375" style="1" bestFit="1" customWidth="1"/>
    <col min="6165" max="6165" width="4.7109375" style="1" bestFit="1" customWidth="1"/>
    <col min="6166" max="6166" width="9.140625" style="1" bestFit="1" customWidth="1"/>
    <col min="6167" max="6171" width="4.7109375" style="1" bestFit="1" customWidth="1"/>
    <col min="6172" max="6173" width="7.7109375" style="1" bestFit="1" customWidth="1"/>
    <col min="6174" max="6174" width="5.7109375" style="1" bestFit="1" customWidth="1"/>
    <col min="6175" max="6175" width="4.7109375" style="1" bestFit="1" customWidth="1"/>
    <col min="6176" max="6176" width="7.7109375" style="1" bestFit="1" customWidth="1"/>
    <col min="6177" max="6181" width="4.7109375" style="1" bestFit="1" customWidth="1"/>
    <col min="6182" max="6182" width="7.7109375" style="1" bestFit="1" customWidth="1"/>
    <col min="6183" max="6183" width="6.7109375" style="1" bestFit="1" customWidth="1"/>
    <col min="6184" max="6184" width="5.7109375" style="1" bestFit="1" customWidth="1"/>
    <col min="6185" max="6185" width="4.7109375" style="1" bestFit="1" customWidth="1"/>
    <col min="6186" max="6186" width="7.7109375" style="1" bestFit="1" customWidth="1"/>
    <col min="6187" max="6187" width="4.7109375" style="1" bestFit="1" customWidth="1"/>
    <col min="6188" max="6188" width="7.7109375" style="1" bestFit="1" customWidth="1"/>
    <col min="6189" max="6189" width="5.7109375" style="1" bestFit="1" customWidth="1"/>
    <col min="6190" max="6191" width="4.7109375" style="1" bestFit="1" customWidth="1"/>
    <col min="6192" max="6193" width="10.140625" style="1" bestFit="1" customWidth="1"/>
    <col min="6194" max="6194" width="7.7109375" style="1" bestFit="1" customWidth="1"/>
    <col min="6195" max="6195" width="5.7109375" style="1" bestFit="1" customWidth="1"/>
    <col min="6196" max="6196" width="10.140625" style="1" bestFit="1" customWidth="1"/>
    <col min="6197" max="6201" width="4.7109375" style="1" bestFit="1" customWidth="1"/>
    <col min="6202" max="6202" width="10.140625" style="1" bestFit="1" customWidth="1"/>
    <col min="6203" max="6203" width="9.140625" style="1" bestFit="1" customWidth="1"/>
    <col min="6204" max="6204" width="7.7109375" style="1" bestFit="1" customWidth="1"/>
    <col min="6205" max="6205" width="4.7109375" style="1" bestFit="1" customWidth="1"/>
    <col min="6206" max="6206" width="9.140625" style="1" bestFit="1" customWidth="1"/>
    <col min="6207" max="6207" width="13.42578125" style="1" bestFit="1" customWidth="1"/>
    <col min="6208" max="6400" width="9.7109375" style="1"/>
    <col min="6401" max="6401" width="6.7109375" style="1" bestFit="1" customWidth="1"/>
    <col min="6402" max="6402" width="59.28515625" style="1" bestFit="1" customWidth="1"/>
    <col min="6403" max="6403" width="4.7109375" style="1" bestFit="1" customWidth="1"/>
    <col min="6404" max="6404" width="9.140625" style="1" bestFit="1" customWidth="1"/>
    <col min="6405" max="6405" width="7.7109375" style="1" bestFit="1" customWidth="1"/>
    <col min="6406" max="6407" width="4.7109375" style="1" bestFit="1" customWidth="1"/>
    <col min="6408" max="6408" width="9.140625" style="1" bestFit="1" customWidth="1"/>
    <col min="6409" max="6409" width="10.140625" style="1" bestFit="1" customWidth="1"/>
    <col min="6410" max="6410" width="9.140625" style="1" bestFit="1" customWidth="1"/>
    <col min="6411" max="6411" width="4.7109375" style="1" bestFit="1" customWidth="1"/>
    <col min="6412" max="6412" width="9.140625" style="1" bestFit="1" customWidth="1"/>
    <col min="6413" max="6417" width="4.7109375" style="1" bestFit="1" customWidth="1"/>
    <col min="6418" max="6419" width="9.140625" style="1" bestFit="1" customWidth="1"/>
    <col min="6420" max="6420" width="7.7109375" style="1" bestFit="1" customWidth="1"/>
    <col min="6421" max="6421" width="4.7109375" style="1" bestFit="1" customWidth="1"/>
    <col min="6422" max="6422" width="9.140625" style="1" bestFit="1" customWidth="1"/>
    <col min="6423" max="6427" width="4.7109375" style="1" bestFit="1" customWidth="1"/>
    <col min="6428" max="6429" width="7.7109375" style="1" bestFit="1" customWidth="1"/>
    <col min="6430" max="6430" width="5.7109375" style="1" bestFit="1" customWidth="1"/>
    <col min="6431" max="6431" width="4.7109375" style="1" bestFit="1" customWidth="1"/>
    <col min="6432" max="6432" width="7.7109375" style="1" bestFit="1" customWidth="1"/>
    <col min="6433" max="6437" width="4.7109375" style="1" bestFit="1" customWidth="1"/>
    <col min="6438" max="6438" width="7.7109375" style="1" bestFit="1" customWidth="1"/>
    <col min="6439" max="6439" width="6.7109375" style="1" bestFit="1" customWidth="1"/>
    <col min="6440" max="6440" width="5.7109375" style="1" bestFit="1" customWidth="1"/>
    <col min="6441" max="6441" width="4.7109375" style="1" bestFit="1" customWidth="1"/>
    <col min="6442" max="6442" width="7.7109375" style="1" bestFit="1" customWidth="1"/>
    <col min="6443" max="6443" width="4.7109375" style="1" bestFit="1" customWidth="1"/>
    <col min="6444" max="6444" width="7.7109375" style="1" bestFit="1" customWidth="1"/>
    <col min="6445" max="6445" width="5.7109375" style="1" bestFit="1" customWidth="1"/>
    <col min="6446" max="6447" width="4.7109375" style="1" bestFit="1" customWidth="1"/>
    <col min="6448" max="6449" width="10.140625" style="1" bestFit="1" customWidth="1"/>
    <col min="6450" max="6450" width="7.7109375" style="1" bestFit="1" customWidth="1"/>
    <col min="6451" max="6451" width="5.7109375" style="1" bestFit="1" customWidth="1"/>
    <col min="6452" max="6452" width="10.140625" style="1" bestFit="1" customWidth="1"/>
    <col min="6453" max="6457" width="4.7109375" style="1" bestFit="1" customWidth="1"/>
    <col min="6458" max="6458" width="10.140625" style="1" bestFit="1" customWidth="1"/>
    <col min="6459" max="6459" width="9.140625" style="1" bestFit="1" customWidth="1"/>
    <col min="6460" max="6460" width="7.7109375" style="1" bestFit="1" customWidth="1"/>
    <col min="6461" max="6461" width="4.7109375" style="1" bestFit="1" customWidth="1"/>
    <col min="6462" max="6462" width="9.140625" style="1" bestFit="1" customWidth="1"/>
    <col min="6463" max="6463" width="13.42578125" style="1" bestFit="1" customWidth="1"/>
    <col min="6464" max="6656" width="9.7109375" style="1"/>
    <col min="6657" max="6657" width="6.7109375" style="1" bestFit="1" customWidth="1"/>
    <col min="6658" max="6658" width="59.28515625" style="1" bestFit="1" customWidth="1"/>
    <col min="6659" max="6659" width="4.7109375" style="1" bestFit="1" customWidth="1"/>
    <col min="6660" max="6660" width="9.140625" style="1" bestFit="1" customWidth="1"/>
    <col min="6661" max="6661" width="7.7109375" style="1" bestFit="1" customWidth="1"/>
    <col min="6662" max="6663" width="4.7109375" style="1" bestFit="1" customWidth="1"/>
    <col min="6664" max="6664" width="9.140625" style="1" bestFit="1" customWidth="1"/>
    <col min="6665" max="6665" width="10.140625" style="1" bestFit="1" customWidth="1"/>
    <col min="6666" max="6666" width="9.140625" style="1" bestFit="1" customWidth="1"/>
    <col min="6667" max="6667" width="4.7109375" style="1" bestFit="1" customWidth="1"/>
    <col min="6668" max="6668" width="9.140625" style="1" bestFit="1" customWidth="1"/>
    <col min="6669" max="6673" width="4.7109375" style="1" bestFit="1" customWidth="1"/>
    <col min="6674" max="6675" width="9.140625" style="1" bestFit="1" customWidth="1"/>
    <col min="6676" max="6676" width="7.7109375" style="1" bestFit="1" customWidth="1"/>
    <col min="6677" max="6677" width="4.7109375" style="1" bestFit="1" customWidth="1"/>
    <col min="6678" max="6678" width="9.140625" style="1" bestFit="1" customWidth="1"/>
    <col min="6679" max="6683" width="4.7109375" style="1" bestFit="1" customWidth="1"/>
    <col min="6684" max="6685" width="7.7109375" style="1" bestFit="1" customWidth="1"/>
    <col min="6686" max="6686" width="5.7109375" style="1" bestFit="1" customWidth="1"/>
    <col min="6687" max="6687" width="4.7109375" style="1" bestFit="1" customWidth="1"/>
    <col min="6688" max="6688" width="7.7109375" style="1" bestFit="1" customWidth="1"/>
    <col min="6689" max="6693" width="4.7109375" style="1" bestFit="1" customWidth="1"/>
    <col min="6694" max="6694" width="7.7109375" style="1" bestFit="1" customWidth="1"/>
    <col min="6695" max="6695" width="6.7109375" style="1" bestFit="1" customWidth="1"/>
    <col min="6696" max="6696" width="5.7109375" style="1" bestFit="1" customWidth="1"/>
    <col min="6697" max="6697" width="4.7109375" style="1" bestFit="1" customWidth="1"/>
    <col min="6698" max="6698" width="7.7109375" style="1" bestFit="1" customWidth="1"/>
    <col min="6699" max="6699" width="4.7109375" style="1" bestFit="1" customWidth="1"/>
    <col min="6700" max="6700" width="7.7109375" style="1" bestFit="1" customWidth="1"/>
    <col min="6701" max="6701" width="5.7109375" style="1" bestFit="1" customWidth="1"/>
    <col min="6702" max="6703" width="4.7109375" style="1" bestFit="1" customWidth="1"/>
    <col min="6704" max="6705" width="10.140625" style="1" bestFit="1" customWidth="1"/>
    <col min="6706" max="6706" width="7.7109375" style="1" bestFit="1" customWidth="1"/>
    <col min="6707" max="6707" width="5.7109375" style="1" bestFit="1" customWidth="1"/>
    <col min="6708" max="6708" width="10.140625" style="1" bestFit="1" customWidth="1"/>
    <col min="6709" max="6713" width="4.7109375" style="1" bestFit="1" customWidth="1"/>
    <col min="6714" max="6714" width="10.140625" style="1" bestFit="1" customWidth="1"/>
    <col min="6715" max="6715" width="9.140625" style="1" bestFit="1" customWidth="1"/>
    <col min="6716" max="6716" width="7.7109375" style="1" bestFit="1" customWidth="1"/>
    <col min="6717" max="6717" width="4.7109375" style="1" bestFit="1" customWidth="1"/>
    <col min="6718" max="6718" width="9.140625" style="1" bestFit="1" customWidth="1"/>
    <col min="6719" max="6719" width="13.42578125" style="1" bestFit="1" customWidth="1"/>
    <col min="6720" max="6912" width="9.7109375" style="1"/>
    <col min="6913" max="6913" width="6.7109375" style="1" bestFit="1" customWidth="1"/>
    <col min="6914" max="6914" width="59.28515625" style="1" bestFit="1" customWidth="1"/>
    <col min="6915" max="6915" width="4.7109375" style="1" bestFit="1" customWidth="1"/>
    <col min="6916" max="6916" width="9.140625" style="1" bestFit="1" customWidth="1"/>
    <col min="6917" max="6917" width="7.7109375" style="1" bestFit="1" customWidth="1"/>
    <col min="6918" max="6919" width="4.7109375" style="1" bestFit="1" customWidth="1"/>
    <col min="6920" max="6920" width="9.140625" style="1" bestFit="1" customWidth="1"/>
    <col min="6921" max="6921" width="10.140625" style="1" bestFit="1" customWidth="1"/>
    <col min="6922" max="6922" width="9.140625" style="1" bestFit="1" customWidth="1"/>
    <col min="6923" max="6923" width="4.7109375" style="1" bestFit="1" customWidth="1"/>
    <col min="6924" max="6924" width="9.140625" style="1" bestFit="1" customWidth="1"/>
    <col min="6925" max="6929" width="4.7109375" style="1" bestFit="1" customWidth="1"/>
    <col min="6930" max="6931" width="9.140625" style="1" bestFit="1" customWidth="1"/>
    <col min="6932" max="6932" width="7.7109375" style="1" bestFit="1" customWidth="1"/>
    <col min="6933" max="6933" width="4.7109375" style="1" bestFit="1" customWidth="1"/>
    <col min="6934" max="6934" width="9.140625" style="1" bestFit="1" customWidth="1"/>
    <col min="6935" max="6939" width="4.7109375" style="1" bestFit="1" customWidth="1"/>
    <col min="6940" max="6941" width="7.7109375" style="1" bestFit="1" customWidth="1"/>
    <col min="6942" max="6942" width="5.7109375" style="1" bestFit="1" customWidth="1"/>
    <col min="6943" max="6943" width="4.7109375" style="1" bestFit="1" customWidth="1"/>
    <col min="6944" max="6944" width="7.7109375" style="1" bestFit="1" customWidth="1"/>
    <col min="6945" max="6949" width="4.7109375" style="1" bestFit="1" customWidth="1"/>
    <col min="6950" max="6950" width="7.7109375" style="1" bestFit="1" customWidth="1"/>
    <col min="6951" max="6951" width="6.7109375" style="1" bestFit="1" customWidth="1"/>
    <col min="6952" max="6952" width="5.7109375" style="1" bestFit="1" customWidth="1"/>
    <col min="6953" max="6953" width="4.7109375" style="1" bestFit="1" customWidth="1"/>
    <col min="6954" max="6954" width="7.7109375" style="1" bestFit="1" customWidth="1"/>
    <col min="6955" max="6955" width="4.7109375" style="1" bestFit="1" customWidth="1"/>
    <col min="6956" max="6956" width="7.7109375" style="1" bestFit="1" customWidth="1"/>
    <col min="6957" max="6957" width="5.7109375" style="1" bestFit="1" customWidth="1"/>
    <col min="6958" max="6959" width="4.7109375" style="1" bestFit="1" customWidth="1"/>
    <col min="6960" max="6961" width="10.140625" style="1" bestFit="1" customWidth="1"/>
    <col min="6962" max="6962" width="7.7109375" style="1" bestFit="1" customWidth="1"/>
    <col min="6963" max="6963" width="5.7109375" style="1" bestFit="1" customWidth="1"/>
    <col min="6964" max="6964" width="10.140625" style="1" bestFit="1" customWidth="1"/>
    <col min="6965" max="6969" width="4.7109375" style="1" bestFit="1" customWidth="1"/>
    <col min="6970" max="6970" width="10.140625" style="1" bestFit="1" customWidth="1"/>
    <col min="6971" max="6971" width="9.140625" style="1" bestFit="1" customWidth="1"/>
    <col min="6972" max="6972" width="7.7109375" style="1" bestFit="1" customWidth="1"/>
    <col min="6973" max="6973" width="4.7109375" style="1" bestFit="1" customWidth="1"/>
    <col min="6974" max="6974" width="9.140625" style="1" bestFit="1" customWidth="1"/>
    <col min="6975" max="6975" width="13.42578125" style="1" bestFit="1" customWidth="1"/>
    <col min="6976" max="7168" width="9.7109375" style="1"/>
    <col min="7169" max="7169" width="6.7109375" style="1" bestFit="1" customWidth="1"/>
    <col min="7170" max="7170" width="59.28515625" style="1" bestFit="1" customWidth="1"/>
    <col min="7171" max="7171" width="4.7109375" style="1" bestFit="1" customWidth="1"/>
    <col min="7172" max="7172" width="9.140625" style="1" bestFit="1" customWidth="1"/>
    <col min="7173" max="7173" width="7.7109375" style="1" bestFit="1" customWidth="1"/>
    <col min="7174" max="7175" width="4.7109375" style="1" bestFit="1" customWidth="1"/>
    <col min="7176" max="7176" width="9.140625" style="1" bestFit="1" customWidth="1"/>
    <col min="7177" max="7177" width="10.140625" style="1" bestFit="1" customWidth="1"/>
    <col min="7178" max="7178" width="9.140625" style="1" bestFit="1" customWidth="1"/>
    <col min="7179" max="7179" width="4.7109375" style="1" bestFit="1" customWidth="1"/>
    <col min="7180" max="7180" width="9.140625" style="1" bestFit="1" customWidth="1"/>
    <col min="7181" max="7185" width="4.7109375" style="1" bestFit="1" customWidth="1"/>
    <col min="7186" max="7187" width="9.140625" style="1" bestFit="1" customWidth="1"/>
    <col min="7188" max="7188" width="7.7109375" style="1" bestFit="1" customWidth="1"/>
    <col min="7189" max="7189" width="4.7109375" style="1" bestFit="1" customWidth="1"/>
    <col min="7190" max="7190" width="9.140625" style="1" bestFit="1" customWidth="1"/>
    <col min="7191" max="7195" width="4.7109375" style="1" bestFit="1" customWidth="1"/>
    <col min="7196" max="7197" width="7.7109375" style="1" bestFit="1" customWidth="1"/>
    <col min="7198" max="7198" width="5.7109375" style="1" bestFit="1" customWidth="1"/>
    <col min="7199" max="7199" width="4.7109375" style="1" bestFit="1" customWidth="1"/>
    <col min="7200" max="7200" width="7.7109375" style="1" bestFit="1" customWidth="1"/>
    <col min="7201" max="7205" width="4.7109375" style="1" bestFit="1" customWidth="1"/>
    <col min="7206" max="7206" width="7.7109375" style="1" bestFit="1" customWidth="1"/>
    <col min="7207" max="7207" width="6.7109375" style="1" bestFit="1" customWidth="1"/>
    <col min="7208" max="7208" width="5.7109375" style="1" bestFit="1" customWidth="1"/>
    <col min="7209" max="7209" width="4.7109375" style="1" bestFit="1" customWidth="1"/>
    <col min="7210" max="7210" width="7.7109375" style="1" bestFit="1" customWidth="1"/>
    <col min="7211" max="7211" width="4.7109375" style="1" bestFit="1" customWidth="1"/>
    <col min="7212" max="7212" width="7.7109375" style="1" bestFit="1" customWidth="1"/>
    <col min="7213" max="7213" width="5.7109375" style="1" bestFit="1" customWidth="1"/>
    <col min="7214" max="7215" width="4.7109375" style="1" bestFit="1" customWidth="1"/>
    <col min="7216" max="7217" width="10.140625" style="1" bestFit="1" customWidth="1"/>
    <col min="7218" max="7218" width="7.7109375" style="1" bestFit="1" customWidth="1"/>
    <col min="7219" max="7219" width="5.7109375" style="1" bestFit="1" customWidth="1"/>
    <col min="7220" max="7220" width="10.140625" style="1" bestFit="1" customWidth="1"/>
    <col min="7221" max="7225" width="4.7109375" style="1" bestFit="1" customWidth="1"/>
    <col min="7226" max="7226" width="10.140625" style="1" bestFit="1" customWidth="1"/>
    <col min="7227" max="7227" width="9.140625" style="1" bestFit="1" customWidth="1"/>
    <col min="7228" max="7228" width="7.7109375" style="1" bestFit="1" customWidth="1"/>
    <col min="7229" max="7229" width="4.7109375" style="1" bestFit="1" customWidth="1"/>
    <col min="7230" max="7230" width="9.140625" style="1" bestFit="1" customWidth="1"/>
    <col min="7231" max="7231" width="13.42578125" style="1" bestFit="1" customWidth="1"/>
    <col min="7232" max="7424" width="9.7109375" style="1"/>
    <col min="7425" max="7425" width="6.7109375" style="1" bestFit="1" customWidth="1"/>
    <col min="7426" max="7426" width="59.28515625" style="1" bestFit="1" customWidth="1"/>
    <col min="7427" max="7427" width="4.7109375" style="1" bestFit="1" customWidth="1"/>
    <col min="7428" max="7428" width="9.140625" style="1" bestFit="1" customWidth="1"/>
    <col min="7429" max="7429" width="7.7109375" style="1" bestFit="1" customWidth="1"/>
    <col min="7430" max="7431" width="4.7109375" style="1" bestFit="1" customWidth="1"/>
    <col min="7432" max="7432" width="9.140625" style="1" bestFit="1" customWidth="1"/>
    <col min="7433" max="7433" width="10.140625" style="1" bestFit="1" customWidth="1"/>
    <col min="7434" max="7434" width="9.140625" style="1" bestFit="1" customWidth="1"/>
    <col min="7435" max="7435" width="4.7109375" style="1" bestFit="1" customWidth="1"/>
    <col min="7436" max="7436" width="9.140625" style="1" bestFit="1" customWidth="1"/>
    <col min="7437" max="7441" width="4.7109375" style="1" bestFit="1" customWidth="1"/>
    <col min="7442" max="7443" width="9.140625" style="1" bestFit="1" customWidth="1"/>
    <col min="7444" max="7444" width="7.7109375" style="1" bestFit="1" customWidth="1"/>
    <col min="7445" max="7445" width="4.7109375" style="1" bestFit="1" customWidth="1"/>
    <col min="7446" max="7446" width="9.140625" style="1" bestFit="1" customWidth="1"/>
    <col min="7447" max="7451" width="4.7109375" style="1" bestFit="1" customWidth="1"/>
    <col min="7452" max="7453" width="7.7109375" style="1" bestFit="1" customWidth="1"/>
    <col min="7454" max="7454" width="5.7109375" style="1" bestFit="1" customWidth="1"/>
    <col min="7455" max="7455" width="4.7109375" style="1" bestFit="1" customWidth="1"/>
    <col min="7456" max="7456" width="7.7109375" style="1" bestFit="1" customWidth="1"/>
    <col min="7457" max="7461" width="4.7109375" style="1" bestFit="1" customWidth="1"/>
    <col min="7462" max="7462" width="7.7109375" style="1" bestFit="1" customWidth="1"/>
    <col min="7463" max="7463" width="6.7109375" style="1" bestFit="1" customWidth="1"/>
    <col min="7464" max="7464" width="5.7109375" style="1" bestFit="1" customWidth="1"/>
    <col min="7465" max="7465" width="4.7109375" style="1" bestFit="1" customWidth="1"/>
    <col min="7466" max="7466" width="7.7109375" style="1" bestFit="1" customWidth="1"/>
    <col min="7467" max="7467" width="4.7109375" style="1" bestFit="1" customWidth="1"/>
    <col min="7468" max="7468" width="7.7109375" style="1" bestFit="1" customWidth="1"/>
    <col min="7469" max="7469" width="5.7109375" style="1" bestFit="1" customWidth="1"/>
    <col min="7470" max="7471" width="4.7109375" style="1" bestFit="1" customWidth="1"/>
    <col min="7472" max="7473" width="10.140625" style="1" bestFit="1" customWidth="1"/>
    <col min="7474" max="7474" width="7.7109375" style="1" bestFit="1" customWidth="1"/>
    <col min="7475" max="7475" width="5.7109375" style="1" bestFit="1" customWidth="1"/>
    <col min="7476" max="7476" width="10.140625" style="1" bestFit="1" customWidth="1"/>
    <col min="7477" max="7481" width="4.7109375" style="1" bestFit="1" customWidth="1"/>
    <col min="7482" max="7482" width="10.140625" style="1" bestFit="1" customWidth="1"/>
    <col min="7483" max="7483" width="9.140625" style="1" bestFit="1" customWidth="1"/>
    <col min="7484" max="7484" width="7.7109375" style="1" bestFit="1" customWidth="1"/>
    <col min="7485" max="7485" width="4.7109375" style="1" bestFit="1" customWidth="1"/>
    <col min="7486" max="7486" width="9.140625" style="1" bestFit="1" customWidth="1"/>
    <col min="7487" max="7487" width="13.42578125" style="1" bestFit="1" customWidth="1"/>
    <col min="7488" max="7680" width="9.7109375" style="1"/>
    <col min="7681" max="7681" width="6.7109375" style="1" bestFit="1" customWidth="1"/>
    <col min="7682" max="7682" width="59.28515625" style="1" bestFit="1" customWidth="1"/>
    <col min="7683" max="7683" width="4.7109375" style="1" bestFit="1" customWidth="1"/>
    <col min="7684" max="7684" width="9.140625" style="1" bestFit="1" customWidth="1"/>
    <col min="7685" max="7685" width="7.7109375" style="1" bestFit="1" customWidth="1"/>
    <col min="7686" max="7687" width="4.7109375" style="1" bestFit="1" customWidth="1"/>
    <col min="7688" max="7688" width="9.140625" style="1" bestFit="1" customWidth="1"/>
    <col min="7689" max="7689" width="10.140625" style="1" bestFit="1" customWidth="1"/>
    <col min="7690" max="7690" width="9.140625" style="1" bestFit="1" customWidth="1"/>
    <col min="7691" max="7691" width="4.7109375" style="1" bestFit="1" customWidth="1"/>
    <col min="7692" max="7692" width="9.140625" style="1" bestFit="1" customWidth="1"/>
    <col min="7693" max="7697" width="4.7109375" style="1" bestFit="1" customWidth="1"/>
    <col min="7698" max="7699" width="9.140625" style="1" bestFit="1" customWidth="1"/>
    <col min="7700" max="7700" width="7.7109375" style="1" bestFit="1" customWidth="1"/>
    <col min="7701" max="7701" width="4.7109375" style="1" bestFit="1" customWidth="1"/>
    <col min="7702" max="7702" width="9.140625" style="1" bestFit="1" customWidth="1"/>
    <col min="7703" max="7707" width="4.7109375" style="1" bestFit="1" customWidth="1"/>
    <col min="7708" max="7709" width="7.7109375" style="1" bestFit="1" customWidth="1"/>
    <col min="7710" max="7710" width="5.7109375" style="1" bestFit="1" customWidth="1"/>
    <col min="7711" max="7711" width="4.7109375" style="1" bestFit="1" customWidth="1"/>
    <col min="7712" max="7712" width="7.7109375" style="1" bestFit="1" customWidth="1"/>
    <col min="7713" max="7717" width="4.7109375" style="1" bestFit="1" customWidth="1"/>
    <col min="7718" max="7718" width="7.7109375" style="1" bestFit="1" customWidth="1"/>
    <col min="7719" max="7719" width="6.7109375" style="1" bestFit="1" customWidth="1"/>
    <col min="7720" max="7720" width="5.7109375" style="1" bestFit="1" customWidth="1"/>
    <col min="7721" max="7721" width="4.7109375" style="1" bestFit="1" customWidth="1"/>
    <col min="7722" max="7722" width="7.7109375" style="1" bestFit="1" customWidth="1"/>
    <col min="7723" max="7723" width="4.7109375" style="1" bestFit="1" customWidth="1"/>
    <col min="7724" max="7724" width="7.7109375" style="1" bestFit="1" customWidth="1"/>
    <col min="7725" max="7725" width="5.7109375" style="1" bestFit="1" customWidth="1"/>
    <col min="7726" max="7727" width="4.7109375" style="1" bestFit="1" customWidth="1"/>
    <col min="7728" max="7729" width="10.140625" style="1" bestFit="1" customWidth="1"/>
    <col min="7730" max="7730" width="7.7109375" style="1" bestFit="1" customWidth="1"/>
    <col min="7731" max="7731" width="5.7109375" style="1" bestFit="1" customWidth="1"/>
    <col min="7732" max="7732" width="10.140625" style="1" bestFit="1" customWidth="1"/>
    <col min="7733" max="7737" width="4.7109375" style="1" bestFit="1" customWidth="1"/>
    <col min="7738" max="7738" width="10.140625" style="1" bestFit="1" customWidth="1"/>
    <col min="7739" max="7739" width="9.140625" style="1" bestFit="1" customWidth="1"/>
    <col min="7740" max="7740" width="7.7109375" style="1" bestFit="1" customWidth="1"/>
    <col min="7741" max="7741" width="4.7109375" style="1" bestFit="1" customWidth="1"/>
    <col min="7742" max="7742" width="9.140625" style="1" bestFit="1" customWidth="1"/>
    <col min="7743" max="7743" width="13.42578125" style="1" bestFit="1" customWidth="1"/>
    <col min="7744" max="7936" width="9.7109375" style="1"/>
    <col min="7937" max="7937" width="6.7109375" style="1" bestFit="1" customWidth="1"/>
    <col min="7938" max="7938" width="59.28515625" style="1" bestFit="1" customWidth="1"/>
    <col min="7939" max="7939" width="4.7109375" style="1" bestFit="1" customWidth="1"/>
    <col min="7940" max="7940" width="9.140625" style="1" bestFit="1" customWidth="1"/>
    <col min="7941" max="7941" width="7.7109375" style="1" bestFit="1" customWidth="1"/>
    <col min="7942" max="7943" width="4.7109375" style="1" bestFit="1" customWidth="1"/>
    <col min="7944" max="7944" width="9.140625" style="1" bestFit="1" customWidth="1"/>
    <col min="7945" max="7945" width="10.140625" style="1" bestFit="1" customWidth="1"/>
    <col min="7946" max="7946" width="9.140625" style="1" bestFit="1" customWidth="1"/>
    <col min="7947" max="7947" width="4.7109375" style="1" bestFit="1" customWidth="1"/>
    <col min="7948" max="7948" width="9.140625" style="1" bestFit="1" customWidth="1"/>
    <col min="7949" max="7953" width="4.7109375" style="1" bestFit="1" customWidth="1"/>
    <col min="7954" max="7955" width="9.140625" style="1" bestFit="1" customWidth="1"/>
    <col min="7956" max="7956" width="7.7109375" style="1" bestFit="1" customWidth="1"/>
    <col min="7957" max="7957" width="4.7109375" style="1" bestFit="1" customWidth="1"/>
    <col min="7958" max="7958" width="9.140625" style="1" bestFit="1" customWidth="1"/>
    <col min="7959" max="7963" width="4.7109375" style="1" bestFit="1" customWidth="1"/>
    <col min="7964" max="7965" width="7.7109375" style="1" bestFit="1" customWidth="1"/>
    <col min="7966" max="7966" width="5.7109375" style="1" bestFit="1" customWidth="1"/>
    <col min="7967" max="7967" width="4.7109375" style="1" bestFit="1" customWidth="1"/>
    <col min="7968" max="7968" width="7.7109375" style="1" bestFit="1" customWidth="1"/>
    <col min="7969" max="7973" width="4.7109375" style="1" bestFit="1" customWidth="1"/>
    <col min="7974" max="7974" width="7.7109375" style="1" bestFit="1" customWidth="1"/>
    <col min="7975" max="7975" width="6.7109375" style="1" bestFit="1" customWidth="1"/>
    <col min="7976" max="7976" width="5.7109375" style="1" bestFit="1" customWidth="1"/>
    <col min="7977" max="7977" width="4.7109375" style="1" bestFit="1" customWidth="1"/>
    <col min="7978" max="7978" width="7.7109375" style="1" bestFit="1" customWidth="1"/>
    <col min="7979" max="7979" width="4.7109375" style="1" bestFit="1" customWidth="1"/>
    <col min="7980" max="7980" width="7.7109375" style="1" bestFit="1" customWidth="1"/>
    <col min="7981" max="7981" width="5.7109375" style="1" bestFit="1" customWidth="1"/>
    <col min="7982" max="7983" width="4.7109375" style="1" bestFit="1" customWidth="1"/>
    <col min="7984" max="7985" width="10.140625" style="1" bestFit="1" customWidth="1"/>
    <col min="7986" max="7986" width="7.7109375" style="1" bestFit="1" customWidth="1"/>
    <col min="7987" max="7987" width="5.7109375" style="1" bestFit="1" customWidth="1"/>
    <col min="7988" max="7988" width="10.140625" style="1" bestFit="1" customWidth="1"/>
    <col min="7989" max="7993" width="4.7109375" style="1" bestFit="1" customWidth="1"/>
    <col min="7994" max="7994" width="10.140625" style="1" bestFit="1" customWidth="1"/>
    <col min="7995" max="7995" width="9.140625" style="1" bestFit="1" customWidth="1"/>
    <col min="7996" max="7996" width="7.7109375" style="1" bestFit="1" customWidth="1"/>
    <col min="7997" max="7997" width="4.7109375" style="1" bestFit="1" customWidth="1"/>
    <col min="7998" max="7998" width="9.140625" style="1" bestFit="1" customWidth="1"/>
    <col min="7999" max="7999" width="13.42578125" style="1" bestFit="1" customWidth="1"/>
    <col min="8000" max="8192" width="9.7109375" style="1"/>
    <col min="8193" max="8193" width="6.7109375" style="1" bestFit="1" customWidth="1"/>
    <col min="8194" max="8194" width="59.28515625" style="1" bestFit="1" customWidth="1"/>
    <col min="8195" max="8195" width="4.7109375" style="1" bestFit="1" customWidth="1"/>
    <col min="8196" max="8196" width="9.140625" style="1" bestFit="1" customWidth="1"/>
    <col min="8197" max="8197" width="7.7109375" style="1" bestFit="1" customWidth="1"/>
    <col min="8198" max="8199" width="4.7109375" style="1" bestFit="1" customWidth="1"/>
    <col min="8200" max="8200" width="9.140625" style="1" bestFit="1" customWidth="1"/>
    <col min="8201" max="8201" width="10.140625" style="1" bestFit="1" customWidth="1"/>
    <col min="8202" max="8202" width="9.140625" style="1" bestFit="1" customWidth="1"/>
    <col min="8203" max="8203" width="4.7109375" style="1" bestFit="1" customWidth="1"/>
    <col min="8204" max="8204" width="9.140625" style="1" bestFit="1" customWidth="1"/>
    <col min="8205" max="8209" width="4.7109375" style="1" bestFit="1" customWidth="1"/>
    <col min="8210" max="8211" width="9.140625" style="1" bestFit="1" customWidth="1"/>
    <col min="8212" max="8212" width="7.7109375" style="1" bestFit="1" customWidth="1"/>
    <col min="8213" max="8213" width="4.7109375" style="1" bestFit="1" customWidth="1"/>
    <col min="8214" max="8214" width="9.140625" style="1" bestFit="1" customWidth="1"/>
    <col min="8215" max="8219" width="4.7109375" style="1" bestFit="1" customWidth="1"/>
    <col min="8220" max="8221" width="7.7109375" style="1" bestFit="1" customWidth="1"/>
    <col min="8222" max="8222" width="5.7109375" style="1" bestFit="1" customWidth="1"/>
    <col min="8223" max="8223" width="4.7109375" style="1" bestFit="1" customWidth="1"/>
    <col min="8224" max="8224" width="7.7109375" style="1" bestFit="1" customWidth="1"/>
    <col min="8225" max="8229" width="4.7109375" style="1" bestFit="1" customWidth="1"/>
    <col min="8230" max="8230" width="7.7109375" style="1" bestFit="1" customWidth="1"/>
    <col min="8231" max="8231" width="6.7109375" style="1" bestFit="1" customWidth="1"/>
    <col min="8232" max="8232" width="5.7109375" style="1" bestFit="1" customWidth="1"/>
    <col min="8233" max="8233" width="4.7109375" style="1" bestFit="1" customWidth="1"/>
    <col min="8234" max="8234" width="7.7109375" style="1" bestFit="1" customWidth="1"/>
    <col min="8235" max="8235" width="4.7109375" style="1" bestFit="1" customWidth="1"/>
    <col min="8236" max="8236" width="7.7109375" style="1" bestFit="1" customWidth="1"/>
    <col min="8237" max="8237" width="5.7109375" style="1" bestFit="1" customWidth="1"/>
    <col min="8238" max="8239" width="4.7109375" style="1" bestFit="1" customWidth="1"/>
    <col min="8240" max="8241" width="10.140625" style="1" bestFit="1" customWidth="1"/>
    <col min="8242" max="8242" width="7.7109375" style="1" bestFit="1" customWidth="1"/>
    <col min="8243" max="8243" width="5.7109375" style="1" bestFit="1" customWidth="1"/>
    <col min="8244" max="8244" width="10.140625" style="1" bestFit="1" customWidth="1"/>
    <col min="8245" max="8249" width="4.7109375" style="1" bestFit="1" customWidth="1"/>
    <col min="8250" max="8250" width="10.140625" style="1" bestFit="1" customWidth="1"/>
    <col min="8251" max="8251" width="9.140625" style="1" bestFit="1" customWidth="1"/>
    <col min="8252" max="8252" width="7.7109375" style="1" bestFit="1" customWidth="1"/>
    <col min="8253" max="8253" width="4.7109375" style="1" bestFit="1" customWidth="1"/>
    <col min="8254" max="8254" width="9.140625" style="1" bestFit="1" customWidth="1"/>
    <col min="8255" max="8255" width="13.42578125" style="1" bestFit="1" customWidth="1"/>
    <col min="8256" max="8448" width="9.7109375" style="1"/>
    <col min="8449" max="8449" width="6.7109375" style="1" bestFit="1" customWidth="1"/>
    <col min="8450" max="8450" width="59.28515625" style="1" bestFit="1" customWidth="1"/>
    <col min="8451" max="8451" width="4.7109375" style="1" bestFit="1" customWidth="1"/>
    <col min="8452" max="8452" width="9.140625" style="1" bestFit="1" customWidth="1"/>
    <col min="8453" max="8453" width="7.7109375" style="1" bestFit="1" customWidth="1"/>
    <col min="8454" max="8455" width="4.7109375" style="1" bestFit="1" customWidth="1"/>
    <col min="8456" max="8456" width="9.140625" style="1" bestFit="1" customWidth="1"/>
    <col min="8457" max="8457" width="10.140625" style="1" bestFit="1" customWidth="1"/>
    <col min="8458" max="8458" width="9.140625" style="1" bestFit="1" customWidth="1"/>
    <col min="8459" max="8459" width="4.7109375" style="1" bestFit="1" customWidth="1"/>
    <col min="8460" max="8460" width="9.140625" style="1" bestFit="1" customWidth="1"/>
    <col min="8461" max="8465" width="4.7109375" style="1" bestFit="1" customWidth="1"/>
    <col min="8466" max="8467" width="9.140625" style="1" bestFit="1" customWidth="1"/>
    <col min="8468" max="8468" width="7.7109375" style="1" bestFit="1" customWidth="1"/>
    <col min="8469" max="8469" width="4.7109375" style="1" bestFit="1" customWidth="1"/>
    <col min="8470" max="8470" width="9.140625" style="1" bestFit="1" customWidth="1"/>
    <col min="8471" max="8475" width="4.7109375" style="1" bestFit="1" customWidth="1"/>
    <col min="8476" max="8477" width="7.7109375" style="1" bestFit="1" customWidth="1"/>
    <col min="8478" max="8478" width="5.7109375" style="1" bestFit="1" customWidth="1"/>
    <col min="8479" max="8479" width="4.7109375" style="1" bestFit="1" customWidth="1"/>
    <col min="8480" max="8480" width="7.7109375" style="1" bestFit="1" customWidth="1"/>
    <col min="8481" max="8485" width="4.7109375" style="1" bestFit="1" customWidth="1"/>
    <col min="8486" max="8486" width="7.7109375" style="1" bestFit="1" customWidth="1"/>
    <col min="8487" max="8487" width="6.7109375" style="1" bestFit="1" customWidth="1"/>
    <col min="8488" max="8488" width="5.7109375" style="1" bestFit="1" customWidth="1"/>
    <col min="8489" max="8489" width="4.7109375" style="1" bestFit="1" customWidth="1"/>
    <col min="8490" max="8490" width="7.7109375" style="1" bestFit="1" customWidth="1"/>
    <col min="8491" max="8491" width="4.7109375" style="1" bestFit="1" customWidth="1"/>
    <col min="8492" max="8492" width="7.7109375" style="1" bestFit="1" customWidth="1"/>
    <col min="8493" max="8493" width="5.7109375" style="1" bestFit="1" customWidth="1"/>
    <col min="8494" max="8495" width="4.7109375" style="1" bestFit="1" customWidth="1"/>
    <col min="8496" max="8497" width="10.140625" style="1" bestFit="1" customWidth="1"/>
    <col min="8498" max="8498" width="7.7109375" style="1" bestFit="1" customWidth="1"/>
    <col min="8499" max="8499" width="5.7109375" style="1" bestFit="1" customWidth="1"/>
    <col min="8500" max="8500" width="10.140625" style="1" bestFit="1" customWidth="1"/>
    <col min="8501" max="8505" width="4.7109375" style="1" bestFit="1" customWidth="1"/>
    <col min="8506" max="8506" width="10.140625" style="1" bestFit="1" customWidth="1"/>
    <col min="8507" max="8507" width="9.140625" style="1" bestFit="1" customWidth="1"/>
    <col min="8508" max="8508" width="7.7109375" style="1" bestFit="1" customWidth="1"/>
    <col min="8509" max="8509" width="4.7109375" style="1" bestFit="1" customWidth="1"/>
    <col min="8510" max="8510" width="9.140625" style="1" bestFit="1" customWidth="1"/>
    <col min="8511" max="8511" width="13.42578125" style="1" bestFit="1" customWidth="1"/>
    <col min="8512" max="8704" width="9.7109375" style="1"/>
    <col min="8705" max="8705" width="6.7109375" style="1" bestFit="1" customWidth="1"/>
    <col min="8706" max="8706" width="59.28515625" style="1" bestFit="1" customWidth="1"/>
    <col min="8707" max="8707" width="4.7109375" style="1" bestFit="1" customWidth="1"/>
    <col min="8708" max="8708" width="9.140625" style="1" bestFit="1" customWidth="1"/>
    <col min="8709" max="8709" width="7.7109375" style="1" bestFit="1" customWidth="1"/>
    <col min="8710" max="8711" width="4.7109375" style="1" bestFit="1" customWidth="1"/>
    <col min="8712" max="8712" width="9.140625" style="1" bestFit="1" customWidth="1"/>
    <col min="8713" max="8713" width="10.140625" style="1" bestFit="1" customWidth="1"/>
    <col min="8714" max="8714" width="9.140625" style="1" bestFit="1" customWidth="1"/>
    <col min="8715" max="8715" width="4.7109375" style="1" bestFit="1" customWidth="1"/>
    <col min="8716" max="8716" width="9.140625" style="1" bestFit="1" customWidth="1"/>
    <col min="8717" max="8721" width="4.7109375" style="1" bestFit="1" customWidth="1"/>
    <col min="8722" max="8723" width="9.140625" style="1" bestFit="1" customWidth="1"/>
    <col min="8724" max="8724" width="7.7109375" style="1" bestFit="1" customWidth="1"/>
    <col min="8725" max="8725" width="4.7109375" style="1" bestFit="1" customWidth="1"/>
    <col min="8726" max="8726" width="9.140625" style="1" bestFit="1" customWidth="1"/>
    <col min="8727" max="8731" width="4.7109375" style="1" bestFit="1" customWidth="1"/>
    <col min="8732" max="8733" width="7.7109375" style="1" bestFit="1" customWidth="1"/>
    <col min="8734" max="8734" width="5.7109375" style="1" bestFit="1" customWidth="1"/>
    <col min="8735" max="8735" width="4.7109375" style="1" bestFit="1" customWidth="1"/>
    <col min="8736" max="8736" width="7.7109375" style="1" bestFit="1" customWidth="1"/>
    <col min="8737" max="8741" width="4.7109375" style="1" bestFit="1" customWidth="1"/>
    <col min="8742" max="8742" width="7.7109375" style="1" bestFit="1" customWidth="1"/>
    <col min="8743" max="8743" width="6.7109375" style="1" bestFit="1" customWidth="1"/>
    <col min="8744" max="8744" width="5.7109375" style="1" bestFit="1" customWidth="1"/>
    <col min="8745" max="8745" width="4.7109375" style="1" bestFit="1" customWidth="1"/>
    <col min="8746" max="8746" width="7.7109375" style="1" bestFit="1" customWidth="1"/>
    <col min="8747" max="8747" width="4.7109375" style="1" bestFit="1" customWidth="1"/>
    <col min="8748" max="8748" width="7.7109375" style="1" bestFit="1" customWidth="1"/>
    <col min="8749" max="8749" width="5.7109375" style="1" bestFit="1" customWidth="1"/>
    <col min="8750" max="8751" width="4.7109375" style="1" bestFit="1" customWidth="1"/>
    <col min="8752" max="8753" width="10.140625" style="1" bestFit="1" customWidth="1"/>
    <col min="8754" max="8754" width="7.7109375" style="1" bestFit="1" customWidth="1"/>
    <col min="8755" max="8755" width="5.7109375" style="1" bestFit="1" customWidth="1"/>
    <col min="8756" max="8756" width="10.140625" style="1" bestFit="1" customWidth="1"/>
    <col min="8757" max="8761" width="4.7109375" style="1" bestFit="1" customWidth="1"/>
    <col min="8762" max="8762" width="10.140625" style="1" bestFit="1" customWidth="1"/>
    <col min="8763" max="8763" width="9.140625" style="1" bestFit="1" customWidth="1"/>
    <col min="8764" max="8764" width="7.7109375" style="1" bestFit="1" customWidth="1"/>
    <col min="8765" max="8765" width="4.7109375" style="1" bestFit="1" customWidth="1"/>
    <col min="8766" max="8766" width="9.140625" style="1" bestFit="1" customWidth="1"/>
    <col min="8767" max="8767" width="13.42578125" style="1" bestFit="1" customWidth="1"/>
    <col min="8768" max="8960" width="9.7109375" style="1"/>
    <col min="8961" max="8961" width="6.7109375" style="1" bestFit="1" customWidth="1"/>
    <col min="8962" max="8962" width="59.28515625" style="1" bestFit="1" customWidth="1"/>
    <col min="8963" max="8963" width="4.7109375" style="1" bestFit="1" customWidth="1"/>
    <col min="8964" max="8964" width="9.140625" style="1" bestFit="1" customWidth="1"/>
    <col min="8965" max="8965" width="7.7109375" style="1" bestFit="1" customWidth="1"/>
    <col min="8966" max="8967" width="4.7109375" style="1" bestFit="1" customWidth="1"/>
    <col min="8968" max="8968" width="9.140625" style="1" bestFit="1" customWidth="1"/>
    <col min="8969" max="8969" width="10.140625" style="1" bestFit="1" customWidth="1"/>
    <col min="8970" max="8970" width="9.140625" style="1" bestFit="1" customWidth="1"/>
    <col min="8971" max="8971" width="4.7109375" style="1" bestFit="1" customWidth="1"/>
    <col min="8972" max="8972" width="9.140625" style="1" bestFit="1" customWidth="1"/>
    <col min="8973" max="8977" width="4.7109375" style="1" bestFit="1" customWidth="1"/>
    <col min="8978" max="8979" width="9.140625" style="1" bestFit="1" customWidth="1"/>
    <col min="8980" max="8980" width="7.7109375" style="1" bestFit="1" customWidth="1"/>
    <col min="8981" max="8981" width="4.7109375" style="1" bestFit="1" customWidth="1"/>
    <col min="8982" max="8982" width="9.140625" style="1" bestFit="1" customWidth="1"/>
    <col min="8983" max="8987" width="4.7109375" style="1" bestFit="1" customWidth="1"/>
    <col min="8988" max="8989" width="7.7109375" style="1" bestFit="1" customWidth="1"/>
    <col min="8990" max="8990" width="5.7109375" style="1" bestFit="1" customWidth="1"/>
    <col min="8991" max="8991" width="4.7109375" style="1" bestFit="1" customWidth="1"/>
    <col min="8992" max="8992" width="7.7109375" style="1" bestFit="1" customWidth="1"/>
    <col min="8993" max="8997" width="4.7109375" style="1" bestFit="1" customWidth="1"/>
    <col min="8998" max="8998" width="7.7109375" style="1" bestFit="1" customWidth="1"/>
    <col min="8999" max="8999" width="6.7109375" style="1" bestFit="1" customWidth="1"/>
    <col min="9000" max="9000" width="5.7109375" style="1" bestFit="1" customWidth="1"/>
    <col min="9001" max="9001" width="4.7109375" style="1" bestFit="1" customWidth="1"/>
    <col min="9002" max="9002" width="7.7109375" style="1" bestFit="1" customWidth="1"/>
    <col min="9003" max="9003" width="4.7109375" style="1" bestFit="1" customWidth="1"/>
    <col min="9004" max="9004" width="7.7109375" style="1" bestFit="1" customWidth="1"/>
    <col min="9005" max="9005" width="5.7109375" style="1" bestFit="1" customWidth="1"/>
    <col min="9006" max="9007" width="4.7109375" style="1" bestFit="1" customWidth="1"/>
    <col min="9008" max="9009" width="10.140625" style="1" bestFit="1" customWidth="1"/>
    <col min="9010" max="9010" width="7.7109375" style="1" bestFit="1" customWidth="1"/>
    <col min="9011" max="9011" width="5.7109375" style="1" bestFit="1" customWidth="1"/>
    <col min="9012" max="9012" width="10.140625" style="1" bestFit="1" customWidth="1"/>
    <col min="9013" max="9017" width="4.7109375" style="1" bestFit="1" customWidth="1"/>
    <col min="9018" max="9018" width="10.140625" style="1" bestFit="1" customWidth="1"/>
    <col min="9019" max="9019" width="9.140625" style="1" bestFit="1" customWidth="1"/>
    <col min="9020" max="9020" width="7.7109375" style="1" bestFit="1" customWidth="1"/>
    <col min="9021" max="9021" width="4.7109375" style="1" bestFit="1" customWidth="1"/>
    <col min="9022" max="9022" width="9.140625" style="1" bestFit="1" customWidth="1"/>
    <col min="9023" max="9023" width="13.42578125" style="1" bestFit="1" customWidth="1"/>
    <col min="9024" max="9216" width="9.7109375" style="1"/>
    <col min="9217" max="9217" width="6.7109375" style="1" bestFit="1" customWidth="1"/>
    <col min="9218" max="9218" width="59.28515625" style="1" bestFit="1" customWidth="1"/>
    <col min="9219" max="9219" width="4.7109375" style="1" bestFit="1" customWidth="1"/>
    <col min="9220" max="9220" width="9.140625" style="1" bestFit="1" customWidth="1"/>
    <col min="9221" max="9221" width="7.7109375" style="1" bestFit="1" customWidth="1"/>
    <col min="9222" max="9223" width="4.7109375" style="1" bestFit="1" customWidth="1"/>
    <col min="9224" max="9224" width="9.140625" style="1" bestFit="1" customWidth="1"/>
    <col min="9225" max="9225" width="10.140625" style="1" bestFit="1" customWidth="1"/>
    <col min="9226" max="9226" width="9.140625" style="1" bestFit="1" customWidth="1"/>
    <col min="9227" max="9227" width="4.7109375" style="1" bestFit="1" customWidth="1"/>
    <col min="9228" max="9228" width="9.140625" style="1" bestFit="1" customWidth="1"/>
    <col min="9229" max="9233" width="4.7109375" style="1" bestFit="1" customWidth="1"/>
    <col min="9234" max="9235" width="9.140625" style="1" bestFit="1" customWidth="1"/>
    <col min="9236" max="9236" width="7.7109375" style="1" bestFit="1" customWidth="1"/>
    <col min="9237" max="9237" width="4.7109375" style="1" bestFit="1" customWidth="1"/>
    <col min="9238" max="9238" width="9.140625" style="1" bestFit="1" customWidth="1"/>
    <col min="9239" max="9243" width="4.7109375" style="1" bestFit="1" customWidth="1"/>
    <col min="9244" max="9245" width="7.7109375" style="1" bestFit="1" customWidth="1"/>
    <col min="9246" max="9246" width="5.7109375" style="1" bestFit="1" customWidth="1"/>
    <col min="9247" max="9247" width="4.7109375" style="1" bestFit="1" customWidth="1"/>
    <col min="9248" max="9248" width="7.7109375" style="1" bestFit="1" customWidth="1"/>
    <col min="9249" max="9253" width="4.7109375" style="1" bestFit="1" customWidth="1"/>
    <col min="9254" max="9254" width="7.7109375" style="1" bestFit="1" customWidth="1"/>
    <col min="9255" max="9255" width="6.7109375" style="1" bestFit="1" customWidth="1"/>
    <col min="9256" max="9256" width="5.7109375" style="1" bestFit="1" customWidth="1"/>
    <col min="9257" max="9257" width="4.7109375" style="1" bestFit="1" customWidth="1"/>
    <col min="9258" max="9258" width="7.7109375" style="1" bestFit="1" customWidth="1"/>
    <col min="9259" max="9259" width="4.7109375" style="1" bestFit="1" customWidth="1"/>
    <col min="9260" max="9260" width="7.7109375" style="1" bestFit="1" customWidth="1"/>
    <col min="9261" max="9261" width="5.7109375" style="1" bestFit="1" customWidth="1"/>
    <col min="9262" max="9263" width="4.7109375" style="1" bestFit="1" customWidth="1"/>
    <col min="9264" max="9265" width="10.140625" style="1" bestFit="1" customWidth="1"/>
    <col min="9266" max="9266" width="7.7109375" style="1" bestFit="1" customWidth="1"/>
    <col min="9267" max="9267" width="5.7109375" style="1" bestFit="1" customWidth="1"/>
    <col min="9268" max="9268" width="10.140625" style="1" bestFit="1" customWidth="1"/>
    <col min="9269" max="9273" width="4.7109375" style="1" bestFit="1" customWidth="1"/>
    <col min="9274" max="9274" width="10.140625" style="1" bestFit="1" customWidth="1"/>
    <col min="9275" max="9275" width="9.140625" style="1" bestFit="1" customWidth="1"/>
    <col min="9276" max="9276" width="7.7109375" style="1" bestFit="1" customWidth="1"/>
    <col min="9277" max="9277" width="4.7109375" style="1" bestFit="1" customWidth="1"/>
    <col min="9278" max="9278" width="9.140625" style="1" bestFit="1" customWidth="1"/>
    <col min="9279" max="9279" width="13.42578125" style="1" bestFit="1" customWidth="1"/>
    <col min="9280" max="9472" width="9.7109375" style="1"/>
    <col min="9473" max="9473" width="6.7109375" style="1" bestFit="1" customWidth="1"/>
    <col min="9474" max="9474" width="59.28515625" style="1" bestFit="1" customWidth="1"/>
    <col min="9475" max="9475" width="4.7109375" style="1" bestFit="1" customWidth="1"/>
    <col min="9476" max="9476" width="9.140625" style="1" bestFit="1" customWidth="1"/>
    <col min="9477" max="9477" width="7.7109375" style="1" bestFit="1" customWidth="1"/>
    <col min="9478" max="9479" width="4.7109375" style="1" bestFit="1" customWidth="1"/>
    <col min="9480" max="9480" width="9.140625" style="1" bestFit="1" customWidth="1"/>
    <col min="9481" max="9481" width="10.140625" style="1" bestFit="1" customWidth="1"/>
    <col min="9482" max="9482" width="9.140625" style="1" bestFit="1" customWidth="1"/>
    <col min="9483" max="9483" width="4.7109375" style="1" bestFit="1" customWidth="1"/>
    <col min="9484" max="9484" width="9.140625" style="1" bestFit="1" customWidth="1"/>
    <col min="9485" max="9489" width="4.7109375" style="1" bestFit="1" customWidth="1"/>
    <col min="9490" max="9491" width="9.140625" style="1" bestFit="1" customWidth="1"/>
    <col min="9492" max="9492" width="7.7109375" style="1" bestFit="1" customWidth="1"/>
    <col min="9493" max="9493" width="4.7109375" style="1" bestFit="1" customWidth="1"/>
    <col min="9494" max="9494" width="9.140625" style="1" bestFit="1" customWidth="1"/>
    <col min="9495" max="9499" width="4.7109375" style="1" bestFit="1" customWidth="1"/>
    <col min="9500" max="9501" width="7.7109375" style="1" bestFit="1" customWidth="1"/>
    <col min="9502" max="9502" width="5.7109375" style="1" bestFit="1" customWidth="1"/>
    <col min="9503" max="9503" width="4.7109375" style="1" bestFit="1" customWidth="1"/>
    <col min="9504" max="9504" width="7.7109375" style="1" bestFit="1" customWidth="1"/>
    <col min="9505" max="9509" width="4.7109375" style="1" bestFit="1" customWidth="1"/>
    <col min="9510" max="9510" width="7.7109375" style="1" bestFit="1" customWidth="1"/>
    <col min="9511" max="9511" width="6.7109375" style="1" bestFit="1" customWidth="1"/>
    <col min="9512" max="9512" width="5.7109375" style="1" bestFit="1" customWidth="1"/>
    <col min="9513" max="9513" width="4.7109375" style="1" bestFit="1" customWidth="1"/>
    <col min="9514" max="9514" width="7.7109375" style="1" bestFit="1" customWidth="1"/>
    <col min="9515" max="9515" width="4.7109375" style="1" bestFit="1" customWidth="1"/>
    <col min="9516" max="9516" width="7.7109375" style="1" bestFit="1" customWidth="1"/>
    <col min="9517" max="9517" width="5.7109375" style="1" bestFit="1" customWidth="1"/>
    <col min="9518" max="9519" width="4.7109375" style="1" bestFit="1" customWidth="1"/>
    <col min="9520" max="9521" width="10.140625" style="1" bestFit="1" customWidth="1"/>
    <col min="9522" max="9522" width="7.7109375" style="1" bestFit="1" customWidth="1"/>
    <col min="9523" max="9523" width="5.7109375" style="1" bestFit="1" customWidth="1"/>
    <col min="9524" max="9524" width="10.140625" style="1" bestFit="1" customWidth="1"/>
    <col min="9525" max="9529" width="4.7109375" style="1" bestFit="1" customWidth="1"/>
    <col min="9530" max="9530" width="10.140625" style="1" bestFit="1" customWidth="1"/>
    <col min="9531" max="9531" width="9.140625" style="1" bestFit="1" customWidth="1"/>
    <col min="9532" max="9532" width="7.7109375" style="1" bestFit="1" customWidth="1"/>
    <col min="9533" max="9533" width="4.7109375" style="1" bestFit="1" customWidth="1"/>
    <col min="9534" max="9534" width="9.140625" style="1" bestFit="1" customWidth="1"/>
    <col min="9535" max="9535" width="13.42578125" style="1" bestFit="1" customWidth="1"/>
    <col min="9536" max="9728" width="9.7109375" style="1"/>
    <col min="9729" max="9729" width="6.7109375" style="1" bestFit="1" customWidth="1"/>
    <col min="9730" max="9730" width="59.28515625" style="1" bestFit="1" customWidth="1"/>
    <col min="9731" max="9731" width="4.7109375" style="1" bestFit="1" customWidth="1"/>
    <col min="9732" max="9732" width="9.140625" style="1" bestFit="1" customWidth="1"/>
    <col min="9733" max="9733" width="7.7109375" style="1" bestFit="1" customWidth="1"/>
    <col min="9734" max="9735" width="4.7109375" style="1" bestFit="1" customWidth="1"/>
    <col min="9736" max="9736" width="9.140625" style="1" bestFit="1" customWidth="1"/>
    <col min="9737" max="9737" width="10.140625" style="1" bestFit="1" customWidth="1"/>
    <col min="9738" max="9738" width="9.140625" style="1" bestFit="1" customWidth="1"/>
    <col min="9739" max="9739" width="4.7109375" style="1" bestFit="1" customWidth="1"/>
    <col min="9740" max="9740" width="9.140625" style="1" bestFit="1" customWidth="1"/>
    <col min="9741" max="9745" width="4.7109375" style="1" bestFit="1" customWidth="1"/>
    <col min="9746" max="9747" width="9.140625" style="1" bestFit="1" customWidth="1"/>
    <col min="9748" max="9748" width="7.7109375" style="1" bestFit="1" customWidth="1"/>
    <col min="9749" max="9749" width="4.7109375" style="1" bestFit="1" customWidth="1"/>
    <col min="9750" max="9750" width="9.140625" style="1" bestFit="1" customWidth="1"/>
    <col min="9751" max="9755" width="4.7109375" style="1" bestFit="1" customWidth="1"/>
    <col min="9756" max="9757" width="7.7109375" style="1" bestFit="1" customWidth="1"/>
    <col min="9758" max="9758" width="5.7109375" style="1" bestFit="1" customWidth="1"/>
    <col min="9759" max="9759" width="4.7109375" style="1" bestFit="1" customWidth="1"/>
    <col min="9760" max="9760" width="7.7109375" style="1" bestFit="1" customWidth="1"/>
    <col min="9761" max="9765" width="4.7109375" style="1" bestFit="1" customWidth="1"/>
    <col min="9766" max="9766" width="7.7109375" style="1" bestFit="1" customWidth="1"/>
    <col min="9767" max="9767" width="6.7109375" style="1" bestFit="1" customWidth="1"/>
    <col min="9768" max="9768" width="5.7109375" style="1" bestFit="1" customWidth="1"/>
    <col min="9769" max="9769" width="4.7109375" style="1" bestFit="1" customWidth="1"/>
    <col min="9770" max="9770" width="7.7109375" style="1" bestFit="1" customWidth="1"/>
    <col min="9771" max="9771" width="4.7109375" style="1" bestFit="1" customWidth="1"/>
    <col min="9772" max="9772" width="7.7109375" style="1" bestFit="1" customWidth="1"/>
    <col min="9773" max="9773" width="5.7109375" style="1" bestFit="1" customWidth="1"/>
    <col min="9774" max="9775" width="4.7109375" style="1" bestFit="1" customWidth="1"/>
    <col min="9776" max="9777" width="10.140625" style="1" bestFit="1" customWidth="1"/>
    <col min="9778" max="9778" width="7.7109375" style="1" bestFit="1" customWidth="1"/>
    <col min="9779" max="9779" width="5.7109375" style="1" bestFit="1" customWidth="1"/>
    <col min="9780" max="9780" width="10.140625" style="1" bestFit="1" customWidth="1"/>
    <col min="9781" max="9785" width="4.7109375" style="1" bestFit="1" customWidth="1"/>
    <col min="9786" max="9786" width="10.140625" style="1" bestFit="1" customWidth="1"/>
    <col min="9787" max="9787" width="9.140625" style="1" bestFit="1" customWidth="1"/>
    <col min="9788" max="9788" width="7.7109375" style="1" bestFit="1" customWidth="1"/>
    <col min="9789" max="9789" width="4.7109375" style="1" bestFit="1" customWidth="1"/>
    <col min="9790" max="9790" width="9.140625" style="1" bestFit="1" customWidth="1"/>
    <col min="9791" max="9791" width="13.42578125" style="1" bestFit="1" customWidth="1"/>
    <col min="9792" max="9984" width="9.7109375" style="1"/>
    <col min="9985" max="9985" width="6.7109375" style="1" bestFit="1" customWidth="1"/>
    <col min="9986" max="9986" width="59.28515625" style="1" bestFit="1" customWidth="1"/>
    <col min="9987" max="9987" width="4.7109375" style="1" bestFit="1" customWidth="1"/>
    <col min="9988" max="9988" width="9.140625" style="1" bestFit="1" customWidth="1"/>
    <col min="9989" max="9989" width="7.7109375" style="1" bestFit="1" customWidth="1"/>
    <col min="9990" max="9991" width="4.7109375" style="1" bestFit="1" customWidth="1"/>
    <col min="9992" max="9992" width="9.140625" style="1" bestFit="1" customWidth="1"/>
    <col min="9993" max="9993" width="10.140625" style="1" bestFit="1" customWidth="1"/>
    <col min="9994" max="9994" width="9.140625" style="1" bestFit="1" customWidth="1"/>
    <col min="9995" max="9995" width="4.7109375" style="1" bestFit="1" customWidth="1"/>
    <col min="9996" max="9996" width="9.140625" style="1" bestFit="1" customWidth="1"/>
    <col min="9997" max="10001" width="4.7109375" style="1" bestFit="1" customWidth="1"/>
    <col min="10002" max="10003" width="9.140625" style="1" bestFit="1" customWidth="1"/>
    <col min="10004" max="10004" width="7.7109375" style="1" bestFit="1" customWidth="1"/>
    <col min="10005" max="10005" width="4.7109375" style="1" bestFit="1" customWidth="1"/>
    <col min="10006" max="10006" width="9.140625" style="1" bestFit="1" customWidth="1"/>
    <col min="10007" max="10011" width="4.7109375" style="1" bestFit="1" customWidth="1"/>
    <col min="10012" max="10013" width="7.7109375" style="1" bestFit="1" customWidth="1"/>
    <col min="10014" max="10014" width="5.7109375" style="1" bestFit="1" customWidth="1"/>
    <col min="10015" max="10015" width="4.7109375" style="1" bestFit="1" customWidth="1"/>
    <col min="10016" max="10016" width="7.7109375" style="1" bestFit="1" customWidth="1"/>
    <col min="10017" max="10021" width="4.7109375" style="1" bestFit="1" customWidth="1"/>
    <col min="10022" max="10022" width="7.7109375" style="1" bestFit="1" customWidth="1"/>
    <col min="10023" max="10023" width="6.7109375" style="1" bestFit="1" customWidth="1"/>
    <col min="10024" max="10024" width="5.7109375" style="1" bestFit="1" customWidth="1"/>
    <col min="10025" max="10025" width="4.7109375" style="1" bestFit="1" customWidth="1"/>
    <col min="10026" max="10026" width="7.7109375" style="1" bestFit="1" customWidth="1"/>
    <col min="10027" max="10027" width="4.7109375" style="1" bestFit="1" customWidth="1"/>
    <col min="10028" max="10028" width="7.7109375" style="1" bestFit="1" customWidth="1"/>
    <col min="10029" max="10029" width="5.7109375" style="1" bestFit="1" customWidth="1"/>
    <col min="10030" max="10031" width="4.7109375" style="1" bestFit="1" customWidth="1"/>
    <col min="10032" max="10033" width="10.140625" style="1" bestFit="1" customWidth="1"/>
    <col min="10034" max="10034" width="7.7109375" style="1" bestFit="1" customWidth="1"/>
    <col min="10035" max="10035" width="5.7109375" style="1" bestFit="1" customWidth="1"/>
    <col min="10036" max="10036" width="10.140625" style="1" bestFit="1" customWidth="1"/>
    <col min="10037" max="10041" width="4.7109375" style="1" bestFit="1" customWidth="1"/>
    <col min="10042" max="10042" width="10.140625" style="1" bestFit="1" customWidth="1"/>
    <col min="10043" max="10043" width="9.140625" style="1" bestFit="1" customWidth="1"/>
    <col min="10044" max="10044" width="7.7109375" style="1" bestFit="1" customWidth="1"/>
    <col min="10045" max="10045" width="4.7109375" style="1" bestFit="1" customWidth="1"/>
    <col min="10046" max="10046" width="9.140625" style="1" bestFit="1" customWidth="1"/>
    <col min="10047" max="10047" width="13.42578125" style="1" bestFit="1" customWidth="1"/>
    <col min="10048" max="10240" width="9.7109375" style="1"/>
    <col min="10241" max="10241" width="6.7109375" style="1" bestFit="1" customWidth="1"/>
    <col min="10242" max="10242" width="59.28515625" style="1" bestFit="1" customWidth="1"/>
    <col min="10243" max="10243" width="4.7109375" style="1" bestFit="1" customWidth="1"/>
    <col min="10244" max="10244" width="9.140625" style="1" bestFit="1" customWidth="1"/>
    <col min="10245" max="10245" width="7.7109375" style="1" bestFit="1" customWidth="1"/>
    <col min="10246" max="10247" width="4.7109375" style="1" bestFit="1" customWidth="1"/>
    <col min="10248" max="10248" width="9.140625" style="1" bestFit="1" customWidth="1"/>
    <col min="10249" max="10249" width="10.140625" style="1" bestFit="1" customWidth="1"/>
    <col min="10250" max="10250" width="9.140625" style="1" bestFit="1" customWidth="1"/>
    <col min="10251" max="10251" width="4.7109375" style="1" bestFit="1" customWidth="1"/>
    <col min="10252" max="10252" width="9.140625" style="1" bestFit="1" customWidth="1"/>
    <col min="10253" max="10257" width="4.7109375" style="1" bestFit="1" customWidth="1"/>
    <col min="10258" max="10259" width="9.140625" style="1" bestFit="1" customWidth="1"/>
    <col min="10260" max="10260" width="7.7109375" style="1" bestFit="1" customWidth="1"/>
    <col min="10261" max="10261" width="4.7109375" style="1" bestFit="1" customWidth="1"/>
    <col min="10262" max="10262" width="9.140625" style="1" bestFit="1" customWidth="1"/>
    <col min="10263" max="10267" width="4.7109375" style="1" bestFit="1" customWidth="1"/>
    <col min="10268" max="10269" width="7.7109375" style="1" bestFit="1" customWidth="1"/>
    <col min="10270" max="10270" width="5.7109375" style="1" bestFit="1" customWidth="1"/>
    <col min="10271" max="10271" width="4.7109375" style="1" bestFit="1" customWidth="1"/>
    <col min="10272" max="10272" width="7.7109375" style="1" bestFit="1" customWidth="1"/>
    <col min="10273" max="10277" width="4.7109375" style="1" bestFit="1" customWidth="1"/>
    <col min="10278" max="10278" width="7.7109375" style="1" bestFit="1" customWidth="1"/>
    <col min="10279" max="10279" width="6.7109375" style="1" bestFit="1" customWidth="1"/>
    <col min="10280" max="10280" width="5.7109375" style="1" bestFit="1" customWidth="1"/>
    <col min="10281" max="10281" width="4.7109375" style="1" bestFit="1" customWidth="1"/>
    <col min="10282" max="10282" width="7.7109375" style="1" bestFit="1" customWidth="1"/>
    <col min="10283" max="10283" width="4.7109375" style="1" bestFit="1" customWidth="1"/>
    <col min="10284" max="10284" width="7.7109375" style="1" bestFit="1" customWidth="1"/>
    <col min="10285" max="10285" width="5.7109375" style="1" bestFit="1" customWidth="1"/>
    <col min="10286" max="10287" width="4.7109375" style="1" bestFit="1" customWidth="1"/>
    <col min="10288" max="10289" width="10.140625" style="1" bestFit="1" customWidth="1"/>
    <col min="10290" max="10290" width="7.7109375" style="1" bestFit="1" customWidth="1"/>
    <col min="10291" max="10291" width="5.7109375" style="1" bestFit="1" customWidth="1"/>
    <col min="10292" max="10292" width="10.140625" style="1" bestFit="1" customWidth="1"/>
    <col min="10293" max="10297" width="4.7109375" style="1" bestFit="1" customWidth="1"/>
    <col min="10298" max="10298" width="10.140625" style="1" bestFit="1" customWidth="1"/>
    <col min="10299" max="10299" width="9.140625" style="1" bestFit="1" customWidth="1"/>
    <col min="10300" max="10300" width="7.7109375" style="1" bestFit="1" customWidth="1"/>
    <col min="10301" max="10301" width="4.7109375" style="1" bestFit="1" customWidth="1"/>
    <col min="10302" max="10302" width="9.140625" style="1" bestFit="1" customWidth="1"/>
    <col min="10303" max="10303" width="13.42578125" style="1" bestFit="1" customWidth="1"/>
    <col min="10304" max="10496" width="9.7109375" style="1"/>
    <col min="10497" max="10497" width="6.7109375" style="1" bestFit="1" customWidth="1"/>
    <col min="10498" max="10498" width="59.28515625" style="1" bestFit="1" customWidth="1"/>
    <col min="10499" max="10499" width="4.7109375" style="1" bestFit="1" customWidth="1"/>
    <col min="10500" max="10500" width="9.140625" style="1" bestFit="1" customWidth="1"/>
    <col min="10501" max="10501" width="7.7109375" style="1" bestFit="1" customWidth="1"/>
    <col min="10502" max="10503" width="4.7109375" style="1" bestFit="1" customWidth="1"/>
    <col min="10504" max="10504" width="9.140625" style="1" bestFit="1" customWidth="1"/>
    <col min="10505" max="10505" width="10.140625" style="1" bestFit="1" customWidth="1"/>
    <col min="10506" max="10506" width="9.140625" style="1" bestFit="1" customWidth="1"/>
    <col min="10507" max="10507" width="4.7109375" style="1" bestFit="1" customWidth="1"/>
    <col min="10508" max="10508" width="9.140625" style="1" bestFit="1" customWidth="1"/>
    <col min="10509" max="10513" width="4.7109375" style="1" bestFit="1" customWidth="1"/>
    <col min="10514" max="10515" width="9.140625" style="1" bestFit="1" customWidth="1"/>
    <col min="10516" max="10516" width="7.7109375" style="1" bestFit="1" customWidth="1"/>
    <col min="10517" max="10517" width="4.7109375" style="1" bestFit="1" customWidth="1"/>
    <col min="10518" max="10518" width="9.140625" style="1" bestFit="1" customWidth="1"/>
    <col min="10519" max="10523" width="4.7109375" style="1" bestFit="1" customWidth="1"/>
    <col min="10524" max="10525" width="7.7109375" style="1" bestFit="1" customWidth="1"/>
    <col min="10526" max="10526" width="5.7109375" style="1" bestFit="1" customWidth="1"/>
    <col min="10527" max="10527" width="4.7109375" style="1" bestFit="1" customWidth="1"/>
    <col min="10528" max="10528" width="7.7109375" style="1" bestFit="1" customWidth="1"/>
    <col min="10529" max="10533" width="4.7109375" style="1" bestFit="1" customWidth="1"/>
    <col min="10534" max="10534" width="7.7109375" style="1" bestFit="1" customWidth="1"/>
    <col min="10535" max="10535" width="6.7109375" style="1" bestFit="1" customWidth="1"/>
    <col min="10536" max="10536" width="5.7109375" style="1" bestFit="1" customWidth="1"/>
    <col min="10537" max="10537" width="4.7109375" style="1" bestFit="1" customWidth="1"/>
    <col min="10538" max="10538" width="7.7109375" style="1" bestFit="1" customWidth="1"/>
    <col min="10539" max="10539" width="4.7109375" style="1" bestFit="1" customWidth="1"/>
    <col min="10540" max="10540" width="7.7109375" style="1" bestFit="1" customWidth="1"/>
    <col min="10541" max="10541" width="5.7109375" style="1" bestFit="1" customWidth="1"/>
    <col min="10542" max="10543" width="4.7109375" style="1" bestFit="1" customWidth="1"/>
    <col min="10544" max="10545" width="10.140625" style="1" bestFit="1" customWidth="1"/>
    <col min="10546" max="10546" width="7.7109375" style="1" bestFit="1" customWidth="1"/>
    <col min="10547" max="10547" width="5.7109375" style="1" bestFit="1" customWidth="1"/>
    <col min="10548" max="10548" width="10.140625" style="1" bestFit="1" customWidth="1"/>
    <col min="10549" max="10553" width="4.7109375" style="1" bestFit="1" customWidth="1"/>
    <col min="10554" max="10554" width="10.140625" style="1" bestFit="1" customWidth="1"/>
    <col min="10555" max="10555" width="9.140625" style="1" bestFit="1" customWidth="1"/>
    <col min="10556" max="10556" width="7.7109375" style="1" bestFit="1" customWidth="1"/>
    <col min="10557" max="10557" width="4.7109375" style="1" bestFit="1" customWidth="1"/>
    <col min="10558" max="10558" width="9.140625" style="1" bestFit="1" customWidth="1"/>
    <col min="10559" max="10559" width="13.42578125" style="1" bestFit="1" customWidth="1"/>
    <col min="10560" max="10752" width="9.7109375" style="1"/>
    <col min="10753" max="10753" width="6.7109375" style="1" bestFit="1" customWidth="1"/>
    <col min="10754" max="10754" width="59.28515625" style="1" bestFit="1" customWidth="1"/>
    <col min="10755" max="10755" width="4.7109375" style="1" bestFit="1" customWidth="1"/>
    <col min="10756" max="10756" width="9.140625" style="1" bestFit="1" customWidth="1"/>
    <col min="10757" max="10757" width="7.7109375" style="1" bestFit="1" customWidth="1"/>
    <col min="10758" max="10759" width="4.7109375" style="1" bestFit="1" customWidth="1"/>
    <col min="10760" max="10760" width="9.140625" style="1" bestFit="1" customWidth="1"/>
    <col min="10761" max="10761" width="10.140625" style="1" bestFit="1" customWidth="1"/>
    <col min="10762" max="10762" width="9.140625" style="1" bestFit="1" customWidth="1"/>
    <col min="10763" max="10763" width="4.7109375" style="1" bestFit="1" customWidth="1"/>
    <col min="10764" max="10764" width="9.140625" style="1" bestFit="1" customWidth="1"/>
    <col min="10765" max="10769" width="4.7109375" style="1" bestFit="1" customWidth="1"/>
    <col min="10770" max="10771" width="9.140625" style="1" bestFit="1" customWidth="1"/>
    <col min="10772" max="10772" width="7.7109375" style="1" bestFit="1" customWidth="1"/>
    <col min="10773" max="10773" width="4.7109375" style="1" bestFit="1" customWidth="1"/>
    <col min="10774" max="10774" width="9.140625" style="1" bestFit="1" customWidth="1"/>
    <col min="10775" max="10779" width="4.7109375" style="1" bestFit="1" customWidth="1"/>
    <col min="10780" max="10781" width="7.7109375" style="1" bestFit="1" customWidth="1"/>
    <col min="10782" max="10782" width="5.7109375" style="1" bestFit="1" customWidth="1"/>
    <col min="10783" max="10783" width="4.7109375" style="1" bestFit="1" customWidth="1"/>
    <col min="10784" max="10784" width="7.7109375" style="1" bestFit="1" customWidth="1"/>
    <col min="10785" max="10789" width="4.7109375" style="1" bestFit="1" customWidth="1"/>
    <col min="10790" max="10790" width="7.7109375" style="1" bestFit="1" customWidth="1"/>
    <col min="10791" max="10791" width="6.7109375" style="1" bestFit="1" customWidth="1"/>
    <col min="10792" max="10792" width="5.7109375" style="1" bestFit="1" customWidth="1"/>
    <col min="10793" max="10793" width="4.7109375" style="1" bestFit="1" customWidth="1"/>
    <col min="10794" max="10794" width="7.7109375" style="1" bestFit="1" customWidth="1"/>
    <col min="10795" max="10795" width="4.7109375" style="1" bestFit="1" customWidth="1"/>
    <col min="10796" max="10796" width="7.7109375" style="1" bestFit="1" customWidth="1"/>
    <col min="10797" max="10797" width="5.7109375" style="1" bestFit="1" customWidth="1"/>
    <col min="10798" max="10799" width="4.7109375" style="1" bestFit="1" customWidth="1"/>
    <col min="10800" max="10801" width="10.140625" style="1" bestFit="1" customWidth="1"/>
    <col min="10802" max="10802" width="7.7109375" style="1" bestFit="1" customWidth="1"/>
    <col min="10803" max="10803" width="5.7109375" style="1" bestFit="1" customWidth="1"/>
    <col min="10804" max="10804" width="10.140625" style="1" bestFit="1" customWidth="1"/>
    <col min="10805" max="10809" width="4.7109375" style="1" bestFit="1" customWidth="1"/>
    <col min="10810" max="10810" width="10.140625" style="1" bestFit="1" customWidth="1"/>
    <col min="10811" max="10811" width="9.140625" style="1" bestFit="1" customWidth="1"/>
    <col min="10812" max="10812" width="7.7109375" style="1" bestFit="1" customWidth="1"/>
    <col min="10813" max="10813" width="4.7109375" style="1" bestFit="1" customWidth="1"/>
    <col min="10814" max="10814" width="9.140625" style="1" bestFit="1" customWidth="1"/>
    <col min="10815" max="10815" width="13.42578125" style="1" bestFit="1" customWidth="1"/>
    <col min="10816" max="11008" width="9.7109375" style="1"/>
    <col min="11009" max="11009" width="6.7109375" style="1" bestFit="1" customWidth="1"/>
    <col min="11010" max="11010" width="59.28515625" style="1" bestFit="1" customWidth="1"/>
    <col min="11011" max="11011" width="4.7109375" style="1" bestFit="1" customWidth="1"/>
    <col min="11012" max="11012" width="9.140625" style="1" bestFit="1" customWidth="1"/>
    <col min="11013" max="11013" width="7.7109375" style="1" bestFit="1" customWidth="1"/>
    <col min="11014" max="11015" width="4.7109375" style="1" bestFit="1" customWidth="1"/>
    <col min="11016" max="11016" width="9.140625" style="1" bestFit="1" customWidth="1"/>
    <col min="11017" max="11017" width="10.140625" style="1" bestFit="1" customWidth="1"/>
    <col min="11018" max="11018" width="9.140625" style="1" bestFit="1" customWidth="1"/>
    <col min="11019" max="11019" width="4.7109375" style="1" bestFit="1" customWidth="1"/>
    <col min="11020" max="11020" width="9.140625" style="1" bestFit="1" customWidth="1"/>
    <col min="11021" max="11025" width="4.7109375" style="1" bestFit="1" customWidth="1"/>
    <col min="11026" max="11027" width="9.140625" style="1" bestFit="1" customWidth="1"/>
    <col min="11028" max="11028" width="7.7109375" style="1" bestFit="1" customWidth="1"/>
    <col min="11029" max="11029" width="4.7109375" style="1" bestFit="1" customWidth="1"/>
    <col min="11030" max="11030" width="9.140625" style="1" bestFit="1" customWidth="1"/>
    <col min="11031" max="11035" width="4.7109375" style="1" bestFit="1" customWidth="1"/>
    <col min="11036" max="11037" width="7.7109375" style="1" bestFit="1" customWidth="1"/>
    <col min="11038" max="11038" width="5.7109375" style="1" bestFit="1" customWidth="1"/>
    <col min="11039" max="11039" width="4.7109375" style="1" bestFit="1" customWidth="1"/>
    <col min="11040" max="11040" width="7.7109375" style="1" bestFit="1" customWidth="1"/>
    <col min="11041" max="11045" width="4.7109375" style="1" bestFit="1" customWidth="1"/>
    <col min="11046" max="11046" width="7.7109375" style="1" bestFit="1" customWidth="1"/>
    <col min="11047" max="11047" width="6.7109375" style="1" bestFit="1" customWidth="1"/>
    <col min="11048" max="11048" width="5.7109375" style="1" bestFit="1" customWidth="1"/>
    <col min="11049" max="11049" width="4.7109375" style="1" bestFit="1" customWidth="1"/>
    <col min="11050" max="11050" width="7.7109375" style="1" bestFit="1" customWidth="1"/>
    <col min="11051" max="11051" width="4.7109375" style="1" bestFit="1" customWidth="1"/>
    <col min="11052" max="11052" width="7.7109375" style="1" bestFit="1" customWidth="1"/>
    <col min="11053" max="11053" width="5.7109375" style="1" bestFit="1" customWidth="1"/>
    <col min="11054" max="11055" width="4.7109375" style="1" bestFit="1" customWidth="1"/>
    <col min="11056" max="11057" width="10.140625" style="1" bestFit="1" customWidth="1"/>
    <col min="11058" max="11058" width="7.7109375" style="1" bestFit="1" customWidth="1"/>
    <col min="11059" max="11059" width="5.7109375" style="1" bestFit="1" customWidth="1"/>
    <col min="11060" max="11060" width="10.140625" style="1" bestFit="1" customWidth="1"/>
    <col min="11061" max="11065" width="4.7109375" style="1" bestFit="1" customWidth="1"/>
    <col min="11066" max="11066" width="10.140625" style="1" bestFit="1" customWidth="1"/>
    <col min="11067" max="11067" width="9.140625" style="1" bestFit="1" customWidth="1"/>
    <col min="11068" max="11068" width="7.7109375" style="1" bestFit="1" customWidth="1"/>
    <col min="11069" max="11069" width="4.7109375" style="1" bestFit="1" customWidth="1"/>
    <col min="11070" max="11070" width="9.140625" style="1" bestFit="1" customWidth="1"/>
    <col min="11071" max="11071" width="13.42578125" style="1" bestFit="1" customWidth="1"/>
    <col min="11072" max="11264" width="9.7109375" style="1"/>
    <col min="11265" max="11265" width="6.7109375" style="1" bestFit="1" customWidth="1"/>
    <col min="11266" max="11266" width="59.28515625" style="1" bestFit="1" customWidth="1"/>
    <col min="11267" max="11267" width="4.7109375" style="1" bestFit="1" customWidth="1"/>
    <col min="11268" max="11268" width="9.140625" style="1" bestFit="1" customWidth="1"/>
    <col min="11269" max="11269" width="7.7109375" style="1" bestFit="1" customWidth="1"/>
    <col min="11270" max="11271" width="4.7109375" style="1" bestFit="1" customWidth="1"/>
    <col min="11272" max="11272" width="9.140625" style="1" bestFit="1" customWidth="1"/>
    <col min="11273" max="11273" width="10.140625" style="1" bestFit="1" customWidth="1"/>
    <col min="11274" max="11274" width="9.140625" style="1" bestFit="1" customWidth="1"/>
    <col min="11275" max="11275" width="4.7109375" style="1" bestFit="1" customWidth="1"/>
    <col min="11276" max="11276" width="9.140625" style="1" bestFit="1" customWidth="1"/>
    <col min="11277" max="11281" width="4.7109375" style="1" bestFit="1" customWidth="1"/>
    <col min="11282" max="11283" width="9.140625" style="1" bestFit="1" customWidth="1"/>
    <col min="11284" max="11284" width="7.7109375" style="1" bestFit="1" customWidth="1"/>
    <col min="11285" max="11285" width="4.7109375" style="1" bestFit="1" customWidth="1"/>
    <col min="11286" max="11286" width="9.140625" style="1" bestFit="1" customWidth="1"/>
    <col min="11287" max="11291" width="4.7109375" style="1" bestFit="1" customWidth="1"/>
    <col min="11292" max="11293" width="7.7109375" style="1" bestFit="1" customWidth="1"/>
    <col min="11294" max="11294" width="5.7109375" style="1" bestFit="1" customWidth="1"/>
    <col min="11295" max="11295" width="4.7109375" style="1" bestFit="1" customWidth="1"/>
    <col min="11296" max="11296" width="7.7109375" style="1" bestFit="1" customWidth="1"/>
    <col min="11297" max="11301" width="4.7109375" style="1" bestFit="1" customWidth="1"/>
    <col min="11302" max="11302" width="7.7109375" style="1" bestFit="1" customWidth="1"/>
    <col min="11303" max="11303" width="6.7109375" style="1" bestFit="1" customWidth="1"/>
    <col min="11304" max="11304" width="5.7109375" style="1" bestFit="1" customWidth="1"/>
    <col min="11305" max="11305" width="4.7109375" style="1" bestFit="1" customWidth="1"/>
    <col min="11306" max="11306" width="7.7109375" style="1" bestFit="1" customWidth="1"/>
    <col min="11307" max="11307" width="4.7109375" style="1" bestFit="1" customWidth="1"/>
    <col min="11308" max="11308" width="7.7109375" style="1" bestFit="1" customWidth="1"/>
    <col min="11309" max="11309" width="5.7109375" style="1" bestFit="1" customWidth="1"/>
    <col min="11310" max="11311" width="4.7109375" style="1" bestFit="1" customWidth="1"/>
    <col min="11312" max="11313" width="10.140625" style="1" bestFit="1" customWidth="1"/>
    <col min="11314" max="11314" width="7.7109375" style="1" bestFit="1" customWidth="1"/>
    <col min="11315" max="11315" width="5.7109375" style="1" bestFit="1" customWidth="1"/>
    <col min="11316" max="11316" width="10.140625" style="1" bestFit="1" customWidth="1"/>
    <col min="11317" max="11321" width="4.7109375" style="1" bestFit="1" customWidth="1"/>
    <col min="11322" max="11322" width="10.140625" style="1" bestFit="1" customWidth="1"/>
    <col min="11323" max="11323" width="9.140625" style="1" bestFit="1" customWidth="1"/>
    <col min="11324" max="11324" width="7.7109375" style="1" bestFit="1" customWidth="1"/>
    <col min="11325" max="11325" width="4.7109375" style="1" bestFit="1" customWidth="1"/>
    <col min="11326" max="11326" width="9.140625" style="1" bestFit="1" customWidth="1"/>
    <col min="11327" max="11327" width="13.42578125" style="1" bestFit="1" customWidth="1"/>
    <col min="11328" max="11520" width="9.7109375" style="1"/>
    <col min="11521" max="11521" width="6.7109375" style="1" bestFit="1" customWidth="1"/>
    <col min="11522" max="11522" width="59.28515625" style="1" bestFit="1" customWidth="1"/>
    <col min="11523" max="11523" width="4.7109375" style="1" bestFit="1" customWidth="1"/>
    <col min="11524" max="11524" width="9.140625" style="1" bestFit="1" customWidth="1"/>
    <col min="11525" max="11525" width="7.7109375" style="1" bestFit="1" customWidth="1"/>
    <col min="11526" max="11527" width="4.7109375" style="1" bestFit="1" customWidth="1"/>
    <col min="11528" max="11528" width="9.140625" style="1" bestFit="1" customWidth="1"/>
    <col min="11529" max="11529" width="10.140625" style="1" bestFit="1" customWidth="1"/>
    <col min="11530" max="11530" width="9.140625" style="1" bestFit="1" customWidth="1"/>
    <col min="11531" max="11531" width="4.7109375" style="1" bestFit="1" customWidth="1"/>
    <col min="11532" max="11532" width="9.140625" style="1" bestFit="1" customWidth="1"/>
    <col min="11533" max="11537" width="4.7109375" style="1" bestFit="1" customWidth="1"/>
    <col min="11538" max="11539" width="9.140625" style="1" bestFit="1" customWidth="1"/>
    <col min="11540" max="11540" width="7.7109375" style="1" bestFit="1" customWidth="1"/>
    <col min="11541" max="11541" width="4.7109375" style="1" bestFit="1" customWidth="1"/>
    <col min="11542" max="11542" width="9.140625" style="1" bestFit="1" customWidth="1"/>
    <col min="11543" max="11547" width="4.7109375" style="1" bestFit="1" customWidth="1"/>
    <col min="11548" max="11549" width="7.7109375" style="1" bestFit="1" customWidth="1"/>
    <col min="11550" max="11550" width="5.7109375" style="1" bestFit="1" customWidth="1"/>
    <col min="11551" max="11551" width="4.7109375" style="1" bestFit="1" customWidth="1"/>
    <col min="11552" max="11552" width="7.7109375" style="1" bestFit="1" customWidth="1"/>
    <col min="11553" max="11557" width="4.7109375" style="1" bestFit="1" customWidth="1"/>
    <col min="11558" max="11558" width="7.7109375" style="1" bestFit="1" customWidth="1"/>
    <col min="11559" max="11559" width="6.7109375" style="1" bestFit="1" customWidth="1"/>
    <col min="11560" max="11560" width="5.7109375" style="1" bestFit="1" customWidth="1"/>
    <col min="11561" max="11561" width="4.7109375" style="1" bestFit="1" customWidth="1"/>
    <col min="11562" max="11562" width="7.7109375" style="1" bestFit="1" customWidth="1"/>
    <col min="11563" max="11563" width="4.7109375" style="1" bestFit="1" customWidth="1"/>
    <col min="11564" max="11564" width="7.7109375" style="1" bestFit="1" customWidth="1"/>
    <col min="11565" max="11565" width="5.7109375" style="1" bestFit="1" customWidth="1"/>
    <col min="11566" max="11567" width="4.7109375" style="1" bestFit="1" customWidth="1"/>
    <col min="11568" max="11569" width="10.140625" style="1" bestFit="1" customWidth="1"/>
    <col min="11570" max="11570" width="7.7109375" style="1" bestFit="1" customWidth="1"/>
    <col min="11571" max="11571" width="5.7109375" style="1" bestFit="1" customWidth="1"/>
    <col min="11572" max="11572" width="10.140625" style="1" bestFit="1" customWidth="1"/>
    <col min="11573" max="11577" width="4.7109375" style="1" bestFit="1" customWidth="1"/>
    <col min="11578" max="11578" width="10.140625" style="1" bestFit="1" customWidth="1"/>
    <col min="11579" max="11579" width="9.140625" style="1" bestFit="1" customWidth="1"/>
    <col min="11580" max="11580" width="7.7109375" style="1" bestFit="1" customWidth="1"/>
    <col min="11581" max="11581" width="4.7109375" style="1" bestFit="1" customWidth="1"/>
    <col min="11582" max="11582" width="9.140625" style="1" bestFit="1" customWidth="1"/>
    <col min="11583" max="11583" width="13.42578125" style="1" bestFit="1" customWidth="1"/>
    <col min="11584" max="11776" width="9.7109375" style="1"/>
    <col min="11777" max="11777" width="6.7109375" style="1" bestFit="1" customWidth="1"/>
    <col min="11778" max="11778" width="59.28515625" style="1" bestFit="1" customWidth="1"/>
    <col min="11779" max="11779" width="4.7109375" style="1" bestFit="1" customWidth="1"/>
    <col min="11780" max="11780" width="9.140625" style="1" bestFit="1" customWidth="1"/>
    <col min="11781" max="11781" width="7.7109375" style="1" bestFit="1" customWidth="1"/>
    <col min="11782" max="11783" width="4.7109375" style="1" bestFit="1" customWidth="1"/>
    <col min="11784" max="11784" width="9.140625" style="1" bestFit="1" customWidth="1"/>
    <col min="11785" max="11785" width="10.140625" style="1" bestFit="1" customWidth="1"/>
    <col min="11786" max="11786" width="9.140625" style="1" bestFit="1" customWidth="1"/>
    <col min="11787" max="11787" width="4.7109375" style="1" bestFit="1" customWidth="1"/>
    <col min="11788" max="11788" width="9.140625" style="1" bestFit="1" customWidth="1"/>
    <col min="11789" max="11793" width="4.7109375" style="1" bestFit="1" customWidth="1"/>
    <col min="11794" max="11795" width="9.140625" style="1" bestFit="1" customWidth="1"/>
    <col min="11796" max="11796" width="7.7109375" style="1" bestFit="1" customWidth="1"/>
    <col min="11797" max="11797" width="4.7109375" style="1" bestFit="1" customWidth="1"/>
    <col min="11798" max="11798" width="9.140625" style="1" bestFit="1" customWidth="1"/>
    <col min="11799" max="11803" width="4.7109375" style="1" bestFit="1" customWidth="1"/>
    <col min="11804" max="11805" width="7.7109375" style="1" bestFit="1" customWidth="1"/>
    <col min="11806" max="11806" width="5.7109375" style="1" bestFit="1" customWidth="1"/>
    <col min="11807" max="11807" width="4.7109375" style="1" bestFit="1" customWidth="1"/>
    <col min="11808" max="11808" width="7.7109375" style="1" bestFit="1" customWidth="1"/>
    <col min="11809" max="11813" width="4.7109375" style="1" bestFit="1" customWidth="1"/>
    <col min="11814" max="11814" width="7.7109375" style="1" bestFit="1" customWidth="1"/>
    <col min="11815" max="11815" width="6.7109375" style="1" bestFit="1" customWidth="1"/>
    <col min="11816" max="11816" width="5.7109375" style="1" bestFit="1" customWidth="1"/>
    <col min="11817" max="11817" width="4.7109375" style="1" bestFit="1" customWidth="1"/>
    <col min="11818" max="11818" width="7.7109375" style="1" bestFit="1" customWidth="1"/>
    <col min="11819" max="11819" width="4.7109375" style="1" bestFit="1" customWidth="1"/>
    <col min="11820" max="11820" width="7.7109375" style="1" bestFit="1" customWidth="1"/>
    <col min="11821" max="11821" width="5.7109375" style="1" bestFit="1" customWidth="1"/>
    <col min="11822" max="11823" width="4.7109375" style="1" bestFit="1" customWidth="1"/>
    <col min="11824" max="11825" width="10.140625" style="1" bestFit="1" customWidth="1"/>
    <col min="11826" max="11826" width="7.7109375" style="1" bestFit="1" customWidth="1"/>
    <col min="11827" max="11827" width="5.7109375" style="1" bestFit="1" customWidth="1"/>
    <col min="11828" max="11828" width="10.140625" style="1" bestFit="1" customWidth="1"/>
    <col min="11829" max="11833" width="4.7109375" style="1" bestFit="1" customWidth="1"/>
    <col min="11834" max="11834" width="10.140625" style="1" bestFit="1" customWidth="1"/>
    <col min="11835" max="11835" width="9.140625" style="1" bestFit="1" customWidth="1"/>
    <col min="11836" max="11836" width="7.7109375" style="1" bestFit="1" customWidth="1"/>
    <col min="11837" max="11837" width="4.7109375" style="1" bestFit="1" customWidth="1"/>
    <col min="11838" max="11838" width="9.140625" style="1" bestFit="1" customWidth="1"/>
    <col min="11839" max="11839" width="13.42578125" style="1" bestFit="1" customWidth="1"/>
    <col min="11840" max="12032" width="9.7109375" style="1"/>
    <col min="12033" max="12033" width="6.7109375" style="1" bestFit="1" customWidth="1"/>
    <col min="12034" max="12034" width="59.28515625" style="1" bestFit="1" customWidth="1"/>
    <col min="12035" max="12035" width="4.7109375" style="1" bestFit="1" customWidth="1"/>
    <col min="12036" max="12036" width="9.140625" style="1" bestFit="1" customWidth="1"/>
    <col min="12037" max="12037" width="7.7109375" style="1" bestFit="1" customWidth="1"/>
    <col min="12038" max="12039" width="4.7109375" style="1" bestFit="1" customWidth="1"/>
    <col min="12040" max="12040" width="9.140625" style="1" bestFit="1" customWidth="1"/>
    <col min="12041" max="12041" width="10.140625" style="1" bestFit="1" customWidth="1"/>
    <col min="12042" max="12042" width="9.140625" style="1" bestFit="1" customWidth="1"/>
    <col min="12043" max="12043" width="4.7109375" style="1" bestFit="1" customWidth="1"/>
    <col min="12044" max="12044" width="9.140625" style="1" bestFit="1" customWidth="1"/>
    <col min="12045" max="12049" width="4.7109375" style="1" bestFit="1" customWidth="1"/>
    <col min="12050" max="12051" width="9.140625" style="1" bestFit="1" customWidth="1"/>
    <col min="12052" max="12052" width="7.7109375" style="1" bestFit="1" customWidth="1"/>
    <col min="12053" max="12053" width="4.7109375" style="1" bestFit="1" customWidth="1"/>
    <col min="12054" max="12054" width="9.140625" style="1" bestFit="1" customWidth="1"/>
    <col min="12055" max="12059" width="4.7109375" style="1" bestFit="1" customWidth="1"/>
    <col min="12060" max="12061" width="7.7109375" style="1" bestFit="1" customWidth="1"/>
    <col min="12062" max="12062" width="5.7109375" style="1" bestFit="1" customWidth="1"/>
    <col min="12063" max="12063" width="4.7109375" style="1" bestFit="1" customWidth="1"/>
    <col min="12064" max="12064" width="7.7109375" style="1" bestFit="1" customWidth="1"/>
    <col min="12065" max="12069" width="4.7109375" style="1" bestFit="1" customWidth="1"/>
    <col min="12070" max="12070" width="7.7109375" style="1" bestFit="1" customWidth="1"/>
    <col min="12071" max="12071" width="6.7109375" style="1" bestFit="1" customWidth="1"/>
    <col min="12072" max="12072" width="5.7109375" style="1" bestFit="1" customWidth="1"/>
    <col min="12073" max="12073" width="4.7109375" style="1" bestFit="1" customWidth="1"/>
    <col min="12074" max="12074" width="7.7109375" style="1" bestFit="1" customWidth="1"/>
    <col min="12075" max="12075" width="4.7109375" style="1" bestFit="1" customWidth="1"/>
    <col min="12076" max="12076" width="7.7109375" style="1" bestFit="1" customWidth="1"/>
    <col min="12077" max="12077" width="5.7109375" style="1" bestFit="1" customWidth="1"/>
    <col min="12078" max="12079" width="4.7109375" style="1" bestFit="1" customWidth="1"/>
    <col min="12080" max="12081" width="10.140625" style="1" bestFit="1" customWidth="1"/>
    <col min="12082" max="12082" width="7.7109375" style="1" bestFit="1" customWidth="1"/>
    <col min="12083" max="12083" width="5.7109375" style="1" bestFit="1" customWidth="1"/>
    <col min="12084" max="12084" width="10.140625" style="1" bestFit="1" customWidth="1"/>
    <col min="12085" max="12089" width="4.7109375" style="1" bestFit="1" customWidth="1"/>
    <col min="12090" max="12090" width="10.140625" style="1" bestFit="1" customWidth="1"/>
    <col min="12091" max="12091" width="9.140625" style="1" bestFit="1" customWidth="1"/>
    <col min="12092" max="12092" width="7.7109375" style="1" bestFit="1" customWidth="1"/>
    <col min="12093" max="12093" width="4.7109375" style="1" bestFit="1" customWidth="1"/>
    <col min="12094" max="12094" width="9.140625" style="1" bestFit="1" customWidth="1"/>
    <col min="12095" max="12095" width="13.42578125" style="1" bestFit="1" customWidth="1"/>
    <col min="12096" max="12288" width="9.7109375" style="1"/>
    <col min="12289" max="12289" width="6.7109375" style="1" bestFit="1" customWidth="1"/>
    <col min="12290" max="12290" width="59.28515625" style="1" bestFit="1" customWidth="1"/>
    <col min="12291" max="12291" width="4.7109375" style="1" bestFit="1" customWidth="1"/>
    <col min="12292" max="12292" width="9.140625" style="1" bestFit="1" customWidth="1"/>
    <col min="12293" max="12293" width="7.7109375" style="1" bestFit="1" customWidth="1"/>
    <col min="12294" max="12295" width="4.7109375" style="1" bestFit="1" customWidth="1"/>
    <col min="12296" max="12296" width="9.140625" style="1" bestFit="1" customWidth="1"/>
    <col min="12297" max="12297" width="10.140625" style="1" bestFit="1" customWidth="1"/>
    <col min="12298" max="12298" width="9.140625" style="1" bestFit="1" customWidth="1"/>
    <col min="12299" max="12299" width="4.7109375" style="1" bestFit="1" customWidth="1"/>
    <col min="12300" max="12300" width="9.140625" style="1" bestFit="1" customWidth="1"/>
    <col min="12301" max="12305" width="4.7109375" style="1" bestFit="1" customWidth="1"/>
    <col min="12306" max="12307" width="9.140625" style="1" bestFit="1" customWidth="1"/>
    <col min="12308" max="12308" width="7.7109375" style="1" bestFit="1" customWidth="1"/>
    <col min="12309" max="12309" width="4.7109375" style="1" bestFit="1" customWidth="1"/>
    <col min="12310" max="12310" width="9.140625" style="1" bestFit="1" customWidth="1"/>
    <col min="12311" max="12315" width="4.7109375" style="1" bestFit="1" customWidth="1"/>
    <col min="12316" max="12317" width="7.7109375" style="1" bestFit="1" customWidth="1"/>
    <col min="12318" max="12318" width="5.7109375" style="1" bestFit="1" customWidth="1"/>
    <col min="12319" max="12319" width="4.7109375" style="1" bestFit="1" customWidth="1"/>
    <col min="12320" max="12320" width="7.7109375" style="1" bestFit="1" customWidth="1"/>
    <col min="12321" max="12325" width="4.7109375" style="1" bestFit="1" customWidth="1"/>
    <col min="12326" max="12326" width="7.7109375" style="1" bestFit="1" customWidth="1"/>
    <col min="12327" max="12327" width="6.7109375" style="1" bestFit="1" customWidth="1"/>
    <col min="12328" max="12328" width="5.7109375" style="1" bestFit="1" customWidth="1"/>
    <col min="12329" max="12329" width="4.7109375" style="1" bestFit="1" customWidth="1"/>
    <col min="12330" max="12330" width="7.7109375" style="1" bestFit="1" customWidth="1"/>
    <col min="12331" max="12331" width="4.7109375" style="1" bestFit="1" customWidth="1"/>
    <col min="12332" max="12332" width="7.7109375" style="1" bestFit="1" customWidth="1"/>
    <col min="12333" max="12333" width="5.7109375" style="1" bestFit="1" customWidth="1"/>
    <col min="12334" max="12335" width="4.7109375" style="1" bestFit="1" customWidth="1"/>
    <col min="12336" max="12337" width="10.140625" style="1" bestFit="1" customWidth="1"/>
    <col min="12338" max="12338" width="7.7109375" style="1" bestFit="1" customWidth="1"/>
    <col min="12339" max="12339" width="5.7109375" style="1" bestFit="1" customWidth="1"/>
    <col min="12340" max="12340" width="10.140625" style="1" bestFit="1" customWidth="1"/>
    <col min="12341" max="12345" width="4.7109375" style="1" bestFit="1" customWidth="1"/>
    <col min="12346" max="12346" width="10.140625" style="1" bestFit="1" customWidth="1"/>
    <col min="12347" max="12347" width="9.140625" style="1" bestFit="1" customWidth="1"/>
    <col min="12348" max="12348" width="7.7109375" style="1" bestFit="1" customWidth="1"/>
    <col min="12349" max="12349" width="4.7109375" style="1" bestFit="1" customWidth="1"/>
    <col min="12350" max="12350" width="9.140625" style="1" bestFit="1" customWidth="1"/>
    <col min="12351" max="12351" width="13.42578125" style="1" bestFit="1" customWidth="1"/>
    <col min="12352" max="12544" width="9.7109375" style="1"/>
    <col min="12545" max="12545" width="6.7109375" style="1" bestFit="1" customWidth="1"/>
    <col min="12546" max="12546" width="59.28515625" style="1" bestFit="1" customWidth="1"/>
    <col min="12547" max="12547" width="4.7109375" style="1" bestFit="1" customWidth="1"/>
    <col min="12548" max="12548" width="9.140625" style="1" bestFit="1" customWidth="1"/>
    <col min="12549" max="12549" width="7.7109375" style="1" bestFit="1" customWidth="1"/>
    <col min="12550" max="12551" width="4.7109375" style="1" bestFit="1" customWidth="1"/>
    <col min="12552" max="12552" width="9.140625" style="1" bestFit="1" customWidth="1"/>
    <col min="12553" max="12553" width="10.140625" style="1" bestFit="1" customWidth="1"/>
    <col min="12554" max="12554" width="9.140625" style="1" bestFit="1" customWidth="1"/>
    <col min="12555" max="12555" width="4.7109375" style="1" bestFit="1" customWidth="1"/>
    <col min="12556" max="12556" width="9.140625" style="1" bestFit="1" customWidth="1"/>
    <col min="12557" max="12561" width="4.7109375" style="1" bestFit="1" customWidth="1"/>
    <col min="12562" max="12563" width="9.140625" style="1" bestFit="1" customWidth="1"/>
    <col min="12564" max="12564" width="7.7109375" style="1" bestFit="1" customWidth="1"/>
    <col min="12565" max="12565" width="4.7109375" style="1" bestFit="1" customWidth="1"/>
    <col min="12566" max="12566" width="9.140625" style="1" bestFit="1" customWidth="1"/>
    <col min="12567" max="12571" width="4.7109375" style="1" bestFit="1" customWidth="1"/>
    <col min="12572" max="12573" width="7.7109375" style="1" bestFit="1" customWidth="1"/>
    <col min="12574" max="12574" width="5.7109375" style="1" bestFit="1" customWidth="1"/>
    <col min="12575" max="12575" width="4.7109375" style="1" bestFit="1" customWidth="1"/>
    <col min="12576" max="12576" width="7.7109375" style="1" bestFit="1" customWidth="1"/>
    <col min="12577" max="12581" width="4.7109375" style="1" bestFit="1" customWidth="1"/>
    <col min="12582" max="12582" width="7.7109375" style="1" bestFit="1" customWidth="1"/>
    <col min="12583" max="12583" width="6.7109375" style="1" bestFit="1" customWidth="1"/>
    <col min="12584" max="12584" width="5.7109375" style="1" bestFit="1" customWidth="1"/>
    <col min="12585" max="12585" width="4.7109375" style="1" bestFit="1" customWidth="1"/>
    <col min="12586" max="12586" width="7.7109375" style="1" bestFit="1" customWidth="1"/>
    <col min="12587" max="12587" width="4.7109375" style="1" bestFit="1" customWidth="1"/>
    <col min="12588" max="12588" width="7.7109375" style="1" bestFit="1" customWidth="1"/>
    <col min="12589" max="12589" width="5.7109375" style="1" bestFit="1" customWidth="1"/>
    <col min="12590" max="12591" width="4.7109375" style="1" bestFit="1" customWidth="1"/>
    <col min="12592" max="12593" width="10.140625" style="1" bestFit="1" customWidth="1"/>
    <col min="12594" max="12594" width="7.7109375" style="1" bestFit="1" customWidth="1"/>
    <col min="12595" max="12595" width="5.7109375" style="1" bestFit="1" customWidth="1"/>
    <col min="12596" max="12596" width="10.140625" style="1" bestFit="1" customWidth="1"/>
    <col min="12597" max="12601" width="4.7109375" style="1" bestFit="1" customWidth="1"/>
    <col min="12602" max="12602" width="10.140625" style="1" bestFit="1" customWidth="1"/>
    <col min="12603" max="12603" width="9.140625" style="1" bestFit="1" customWidth="1"/>
    <col min="12604" max="12604" width="7.7109375" style="1" bestFit="1" customWidth="1"/>
    <col min="12605" max="12605" width="4.7109375" style="1" bestFit="1" customWidth="1"/>
    <col min="12606" max="12606" width="9.140625" style="1" bestFit="1" customWidth="1"/>
    <col min="12607" max="12607" width="13.42578125" style="1" bestFit="1" customWidth="1"/>
    <col min="12608" max="12800" width="9.7109375" style="1"/>
    <col min="12801" max="12801" width="6.7109375" style="1" bestFit="1" customWidth="1"/>
    <col min="12802" max="12802" width="59.28515625" style="1" bestFit="1" customWidth="1"/>
    <col min="12803" max="12803" width="4.7109375" style="1" bestFit="1" customWidth="1"/>
    <col min="12804" max="12804" width="9.140625" style="1" bestFit="1" customWidth="1"/>
    <col min="12805" max="12805" width="7.7109375" style="1" bestFit="1" customWidth="1"/>
    <col min="12806" max="12807" width="4.7109375" style="1" bestFit="1" customWidth="1"/>
    <col min="12808" max="12808" width="9.140625" style="1" bestFit="1" customWidth="1"/>
    <col min="12809" max="12809" width="10.140625" style="1" bestFit="1" customWidth="1"/>
    <col min="12810" max="12810" width="9.140625" style="1" bestFit="1" customWidth="1"/>
    <col min="12811" max="12811" width="4.7109375" style="1" bestFit="1" customWidth="1"/>
    <col min="12812" max="12812" width="9.140625" style="1" bestFit="1" customWidth="1"/>
    <col min="12813" max="12817" width="4.7109375" style="1" bestFit="1" customWidth="1"/>
    <col min="12818" max="12819" width="9.140625" style="1" bestFit="1" customWidth="1"/>
    <col min="12820" max="12820" width="7.7109375" style="1" bestFit="1" customWidth="1"/>
    <col min="12821" max="12821" width="4.7109375" style="1" bestFit="1" customWidth="1"/>
    <col min="12822" max="12822" width="9.140625" style="1" bestFit="1" customWidth="1"/>
    <col min="12823" max="12827" width="4.7109375" style="1" bestFit="1" customWidth="1"/>
    <col min="12828" max="12829" width="7.7109375" style="1" bestFit="1" customWidth="1"/>
    <col min="12830" max="12830" width="5.7109375" style="1" bestFit="1" customWidth="1"/>
    <col min="12831" max="12831" width="4.7109375" style="1" bestFit="1" customWidth="1"/>
    <col min="12832" max="12832" width="7.7109375" style="1" bestFit="1" customWidth="1"/>
    <col min="12833" max="12837" width="4.7109375" style="1" bestFit="1" customWidth="1"/>
    <col min="12838" max="12838" width="7.7109375" style="1" bestFit="1" customWidth="1"/>
    <col min="12839" max="12839" width="6.7109375" style="1" bestFit="1" customWidth="1"/>
    <col min="12840" max="12840" width="5.7109375" style="1" bestFit="1" customWidth="1"/>
    <col min="12841" max="12841" width="4.7109375" style="1" bestFit="1" customWidth="1"/>
    <col min="12842" max="12842" width="7.7109375" style="1" bestFit="1" customWidth="1"/>
    <col min="12843" max="12843" width="4.7109375" style="1" bestFit="1" customWidth="1"/>
    <col min="12844" max="12844" width="7.7109375" style="1" bestFit="1" customWidth="1"/>
    <col min="12845" max="12845" width="5.7109375" style="1" bestFit="1" customWidth="1"/>
    <col min="12846" max="12847" width="4.7109375" style="1" bestFit="1" customWidth="1"/>
    <col min="12848" max="12849" width="10.140625" style="1" bestFit="1" customWidth="1"/>
    <col min="12850" max="12850" width="7.7109375" style="1" bestFit="1" customWidth="1"/>
    <col min="12851" max="12851" width="5.7109375" style="1" bestFit="1" customWidth="1"/>
    <col min="12852" max="12852" width="10.140625" style="1" bestFit="1" customWidth="1"/>
    <col min="12853" max="12857" width="4.7109375" style="1" bestFit="1" customWidth="1"/>
    <col min="12858" max="12858" width="10.140625" style="1" bestFit="1" customWidth="1"/>
    <col min="12859" max="12859" width="9.140625" style="1" bestFit="1" customWidth="1"/>
    <col min="12860" max="12860" width="7.7109375" style="1" bestFit="1" customWidth="1"/>
    <col min="12861" max="12861" width="4.7109375" style="1" bestFit="1" customWidth="1"/>
    <col min="12862" max="12862" width="9.140625" style="1" bestFit="1" customWidth="1"/>
    <col min="12863" max="12863" width="13.42578125" style="1" bestFit="1" customWidth="1"/>
    <col min="12864" max="13056" width="9.7109375" style="1"/>
    <col min="13057" max="13057" width="6.7109375" style="1" bestFit="1" customWidth="1"/>
    <col min="13058" max="13058" width="59.28515625" style="1" bestFit="1" customWidth="1"/>
    <col min="13059" max="13059" width="4.7109375" style="1" bestFit="1" customWidth="1"/>
    <col min="13060" max="13060" width="9.140625" style="1" bestFit="1" customWidth="1"/>
    <col min="13061" max="13061" width="7.7109375" style="1" bestFit="1" customWidth="1"/>
    <col min="13062" max="13063" width="4.7109375" style="1" bestFit="1" customWidth="1"/>
    <col min="13064" max="13064" width="9.140625" style="1" bestFit="1" customWidth="1"/>
    <col min="13065" max="13065" width="10.140625" style="1" bestFit="1" customWidth="1"/>
    <col min="13066" max="13066" width="9.140625" style="1" bestFit="1" customWidth="1"/>
    <col min="13067" max="13067" width="4.7109375" style="1" bestFit="1" customWidth="1"/>
    <col min="13068" max="13068" width="9.140625" style="1" bestFit="1" customWidth="1"/>
    <col min="13069" max="13073" width="4.7109375" style="1" bestFit="1" customWidth="1"/>
    <col min="13074" max="13075" width="9.140625" style="1" bestFit="1" customWidth="1"/>
    <col min="13076" max="13076" width="7.7109375" style="1" bestFit="1" customWidth="1"/>
    <col min="13077" max="13077" width="4.7109375" style="1" bestFit="1" customWidth="1"/>
    <col min="13078" max="13078" width="9.140625" style="1" bestFit="1" customWidth="1"/>
    <col min="13079" max="13083" width="4.7109375" style="1" bestFit="1" customWidth="1"/>
    <col min="13084" max="13085" width="7.7109375" style="1" bestFit="1" customWidth="1"/>
    <col min="13086" max="13086" width="5.7109375" style="1" bestFit="1" customWidth="1"/>
    <col min="13087" max="13087" width="4.7109375" style="1" bestFit="1" customWidth="1"/>
    <col min="13088" max="13088" width="7.7109375" style="1" bestFit="1" customWidth="1"/>
    <col min="13089" max="13093" width="4.7109375" style="1" bestFit="1" customWidth="1"/>
    <col min="13094" max="13094" width="7.7109375" style="1" bestFit="1" customWidth="1"/>
    <col min="13095" max="13095" width="6.7109375" style="1" bestFit="1" customWidth="1"/>
    <col min="13096" max="13096" width="5.7109375" style="1" bestFit="1" customWidth="1"/>
    <col min="13097" max="13097" width="4.7109375" style="1" bestFit="1" customWidth="1"/>
    <col min="13098" max="13098" width="7.7109375" style="1" bestFit="1" customWidth="1"/>
    <col min="13099" max="13099" width="4.7109375" style="1" bestFit="1" customWidth="1"/>
    <col min="13100" max="13100" width="7.7109375" style="1" bestFit="1" customWidth="1"/>
    <col min="13101" max="13101" width="5.7109375" style="1" bestFit="1" customWidth="1"/>
    <col min="13102" max="13103" width="4.7109375" style="1" bestFit="1" customWidth="1"/>
    <col min="13104" max="13105" width="10.140625" style="1" bestFit="1" customWidth="1"/>
    <col min="13106" max="13106" width="7.7109375" style="1" bestFit="1" customWidth="1"/>
    <col min="13107" max="13107" width="5.7109375" style="1" bestFit="1" customWidth="1"/>
    <col min="13108" max="13108" width="10.140625" style="1" bestFit="1" customWidth="1"/>
    <col min="13109" max="13113" width="4.7109375" style="1" bestFit="1" customWidth="1"/>
    <col min="13114" max="13114" width="10.140625" style="1" bestFit="1" customWidth="1"/>
    <col min="13115" max="13115" width="9.140625" style="1" bestFit="1" customWidth="1"/>
    <col min="13116" max="13116" width="7.7109375" style="1" bestFit="1" customWidth="1"/>
    <col min="13117" max="13117" width="4.7109375" style="1" bestFit="1" customWidth="1"/>
    <col min="13118" max="13118" width="9.140625" style="1" bestFit="1" customWidth="1"/>
    <col min="13119" max="13119" width="13.42578125" style="1" bestFit="1" customWidth="1"/>
    <col min="13120" max="13312" width="9.7109375" style="1"/>
    <col min="13313" max="13313" width="6.7109375" style="1" bestFit="1" customWidth="1"/>
    <col min="13314" max="13314" width="59.28515625" style="1" bestFit="1" customWidth="1"/>
    <col min="13315" max="13315" width="4.7109375" style="1" bestFit="1" customWidth="1"/>
    <col min="13316" max="13316" width="9.140625" style="1" bestFit="1" customWidth="1"/>
    <col min="13317" max="13317" width="7.7109375" style="1" bestFit="1" customWidth="1"/>
    <col min="13318" max="13319" width="4.7109375" style="1" bestFit="1" customWidth="1"/>
    <col min="13320" max="13320" width="9.140625" style="1" bestFit="1" customWidth="1"/>
    <col min="13321" max="13321" width="10.140625" style="1" bestFit="1" customWidth="1"/>
    <col min="13322" max="13322" width="9.140625" style="1" bestFit="1" customWidth="1"/>
    <col min="13323" max="13323" width="4.7109375" style="1" bestFit="1" customWidth="1"/>
    <col min="13324" max="13324" width="9.140625" style="1" bestFit="1" customWidth="1"/>
    <col min="13325" max="13329" width="4.7109375" style="1" bestFit="1" customWidth="1"/>
    <col min="13330" max="13331" width="9.140625" style="1" bestFit="1" customWidth="1"/>
    <col min="13332" max="13332" width="7.7109375" style="1" bestFit="1" customWidth="1"/>
    <col min="13333" max="13333" width="4.7109375" style="1" bestFit="1" customWidth="1"/>
    <col min="13334" max="13334" width="9.140625" style="1" bestFit="1" customWidth="1"/>
    <col min="13335" max="13339" width="4.7109375" style="1" bestFit="1" customWidth="1"/>
    <col min="13340" max="13341" width="7.7109375" style="1" bestFit="1" customWidth="1"/>
    <col min="13342" max="13342" width="5.7109375" style="1" bestFit="1" customWidth="1"/>
    <col min="13343" max="13343" width="4.7109375" style="1" bestFit="1" customWidth="1"/>
    <col min="13344" max="13344" width="7.7109375" style="1" bestFit="1" customWidth="1"/>
    <col min="13345" max="13349" width="4.7109375" style="1" bestFit="1" customWidth="1"/>
    <col min="13350" max="13350" width="7.7109375" style="1" bestFit="1" customWidth="1"/>
    <col min="13351" max="13351" width="6.7109375" style="1" bestFit="1" customWidth="1"/>
    <col min="13352" max="13352" width="5.7109375" style="1" bestFit="1" customWidth="1"/>
    <col min="13353" max="13353" width="4.7109375" style="1" bestFit="1" customWidth="1"/>
    <col min="13354" max="13354" width="7.7109375" style="1" bestFit="1" customWidth="1"/>
    <col min="13355" max="13355" width="4.7109375" style="1" bestFit="1" customWidth="1"/>
    <col min="13356" max="13356" width="7.7109375" style="1" bestFit="1" customWidth="1"/>
    <col min="13357" max="13357" width="5.7109375" style="1" bestFit="1" customWidth="1"/>
    <col min="13358" max="13359" width="4.7109375" style="1" bestFit="1" customWidth="1"/>
    <col min="13360" max="13361" width="10.140625" style="1" bestFit="1" customWidth="1"/>
    <col min="13362" max="13362" width="7.7109375" style="1" bestFit="1" customWidth="1"/>
    <col min="13363" max="13363" width="5.7109375" style="1" bestFit="1" customWidth="1"/>
    <col min="13364" max="13364" width="10.140625" style="1" bestFit="1" customWidth="1"/>
    <col min="13365" max="13369" width="4.7109375" style="1" bestFit="1" customWidth="1"/>
    <col min="13370" max="13370" width="10.140625" style="1" bestFit="1" customWidth="1"/>
    <col min="13371" max="13371" width="9.140625" style="1" bestFit="1" customWidth="1"/>
    <col min="13372" max="13372" width="7.7109375" style="1" bestFit="1" customWidth="1"/>
    <col min="13373" max="13373" width="4.7109375" style="1" bestFit="1" customWidth="1"/>
    <col min="13374" max="13374" width="9.140625" style="1" bestFit="1" customWidth="1"/>
    <col min="13375" max="13375" width="13.42578125" style="1" bestFit="1" customWidth="1"/>
    <col min="13376" max="13568" width="9.7109375" style="1"/>
    <col min="13569" max="13569" width="6.7109375" style="1" bestFit="1" customWidth="1"/>
    <col min="13570" max="13570" width="59.28515625" style="1" bestFit="1" customWidth="1"/>
    <col min="13571" max="13571" width="4.7109375" style="1" bestFit="1" customWidth="1"/>
    <col min="13572" max="13572" width="9.140625" style="1" bestFit="1" customWidth="1"/>
    <col min="13573" max="13573" width="7.7109375" style="1" bestFit="1" customWidth="1"/>
    <col min="13574" max="13575" width="4.7109375" style="1" bestFit="1" customWidth="1"/>
    <col min="13576" max="13576" width="9.140625" style="1" bestFit="1" customWidth="1"/>
    <col min="13577" max="13577" width="10.140625" style="1" bestFit="1" customWidth="1"/>
    <col min="13578" max="13578" width="9.140625" style="1" bestFit="1" customWidth="1"/>
    <col min="13579" max="13579" width="4.7109375" style="1" bestFit="1" customWidth="1"/>
    <col min="13580" max="13580" width="9.140625" style="1" bestFit="1" customWidth="1"/>
    <col min="13581" max="13585" width="4.7109375" style="1" bestFit="1" customWidth="1"/>
    <col min="13586" max="13587" width="9.140625" style="1" bestFit="1" customWidth="1"/>
    <col min="13588" max="13588" width="7.7109375" style="1" bestFit="1" customWidth="1"/>
    <col min="13589" max="13589" width="4.7109375" style="1" bestFit="1" customWidth="1"/>
    <col min="13590" max="13590" width="9.140625" style="1" bestFit="1" customWidth="1"/>
    <col min="13591" max="13595" width="4.7109375" style="1" bestFit="1" customWidth="1"/>
    <col min="13596" max="13597" width="7.7109375" style="1" bestFit="1" customWidth="1"/>
    <col min="13598" max="13598" width="5.7109375" style="1" bestFit="1" customWidth="1"/>
    <col min="13599" max="13599" width="4.7109375" style="1" bestFit="1" customWidth="1"/>
    <col min="13600" max="13600" width="7.7109375" style="1" bestFit="1" customWidth="1"/>
    <col min="13601" max="13605" width="4.7109375" style="1" bestFit="1" customWidth="1"/>
    <col min="13606" max="13606" width="7.7109375" style="1" bestFit="1" customWidth="1"/>
    <col min="13607" max="13607" width="6.7109375" style="1" bestFit="1" customWidth="1"/>
    <col min="13608" max="13608" width="5.7109375" style="1" bestFit="1" customWidth="1"/>
    <col min="13609" max="13609" width="4.7109375" style="1" bestFit="1" customWidth="1"/>
    <col min="13610" max="13610" width="7.7109375" style="1" bestFit="1" customWidth="1"/>
    <col min="13611" max="13611" width="4.7109375" style="1" bestFit="1" customWidth="1"/>
    <col min="13612" max="13612" width="7.7109375" style="1" bestFit="1" customWidth="1"/>
    <col min="13613" max="13613" width="5.7109375" style="1" bestFit="1" customWidth="1"/>
    <col min="13614" max="13615" width="4.7109375" style="1" bestFit="1" customWidth="1"/>
    <col min="13616" max="13617" width="10.140625" style="1" bestFit="1" customWidth="1"/>
    <col min="13618" max="13618" width="7.7109375" style="1" bestFit="1" customWidth="1"/>
    <col min="13619" max="13619" width="5.7109375" style="1" bestFit="1" customWidth="1"/>
    <col min="13620" max="13620" width="10.140625" style="1" bestFit="1" customWidth="1"/>
    <col min="13621" max="13625" width="4.7109375" style="1" bestFit="1" customWidth="1"/>
    <col min="13626" max="13626" width="10.140625" style="1" bestFit="1" customWidth="1"/>
    <col min="13627" max="13627" width="9.140625" style="1" bestFit="1" customWidth="1"/>
    <col min="13628" max="13628" width="7.7109375" style="1" bestFit="1" customWidth="1"/>
    <col min="13629" max="13629" width="4.7109375" style="1" bestFit="1" customWidth="1"/>
    <col min="13630" max="13630" width="9.140625" style="1" bestFit="1" customWidth="1"/>
    <col min="13631" max="13631" width="13.42578125" style="1" bestFit="1" customWidth="1"/>
    <col min="13632" max="13824" width="9.7109375" style="1"/>
    <col min="13825" max="13825" width="6.7109375" style="1" bestFit="1" customWidth="1"/>
    <col min="13826" max="13826" width="59.28515625" style="1" bestFit="1" customWidth="1"/>
    <col min="13827" max="13827" width="4.7109375" style="1" bestFit="1" customWidth="1"/>
    <col min="13828" max="13828" width="9.140625" style="1" bestFit="1" customWidth="1"/>
    <col min="13829" max="13829" width="7.7109375" style="1" bestFit="1" customWidth="1"/>
    <col min="13830" max="13831" width="4.7109375" style="1" bestFit="1" customWidth="1"/>
    <col min="13832" max="13832" width="9.140625" style="1" bestFit="1" customWidth="1"/>
    <col min="13833" max="13833" width="10.140625" style="1" bestFit="1" customWidth="1"/>
    <col min="13834" max="13834" width="9.140625" style="1" bestFit="1" customWidth="1"/>
    <col min="13835" max="13835" width="4.7109375" style="1" bestFit="1" customWidth="1"/>
    <col min="13836" max="13836" width="9.140625" style="1" bestFit="1" customWidth="1"/>
    <col min="13837" max="13841" width="4.7109375" style="1" bestFit="1" customWidth="1"/>
    <col min="13842" max="13843" width="9.140625" style="1" bestFit="1" customWidth="1"/>
    <col min="13844" max="13844" width="7.7109375" style="1" bestFit="1" customWidth="1"/>
    <col min="13845" max="13845" width="4.7109375" style="1" bestFit="1" customWidth="1"/>
    <col min="13846" max="13846" width="9.140625" style="1" bestFit="1" customWidth="1"/>
    <col min="13847" max="13851" width="4.7109375" style="1" bestFit="1" customWidth="1"/>
    <col min="13852" max="13853" width="7.7109375" style="1" bestFit="1" customWidth="1"/>
    <col min="13854" max="13854" width="5.7109375" style="1" bestFit="1" customWidth="1"/>
    <col min="13855" max="13855" width="4.7109375" style="1" bestFit="1" customWidth="1"/>
    <col min="13856" max="13856" width="7.7109375" style="1" bestFit="1" customWidth="1"/>
    <col min="13857" max="13861" width="4.7109375" style="1" bestFit="1" customWidth="1"/>
    <col min="13862" max="13862" width="7.7109375" style="1" bestFit="1" customWidth="1"/>
    <col min="13863" max="13863" width="6.7109375" style="1" bestFit="1" customWidth="1"/>
    <col min="13864" max="13864" width="5.7109375" style="1" bestFit="1" customWidth="1"/>
    <col min="13865" max="13865" width="4.7109375" style="1" bestFit="1" customWidth="1"/>
    <col min="13866" max="13866" width="7.7109375" style="1" bestFit="1" customWidth="1"/>
    <col min="13867" max="13867" width="4.7109375" style="1" bestFit="1" customWidth="1"/>
    <col min="13868" max="13868" width="7.7109375" style="1" bestFit="1" customWidth="1"/>
    <col min="13869" max="13869" width="5.7109375" style="1" bestFit="1" customWidth="1"/>
    <col min="13870" max="13871" width="4.7109375" style="1" bestFit="1" customWidth="1"/>
    <col min="13872" max="13873" width="10.140625" style="1" bestFit="1" customWidth="1"/>
    <col min="13874" max="13874" width="7.7109375" style="1" bestFit="1" customWidth="1"/>
    <col min="13875" max="13875" width="5.7109375" style="1" bestFit="1" customWidth="1"/>
    <col min="13876" max="13876" width="10.140625" style="1" bestFit="1" customWidth="1"/>
    <col min="13877" max="13881" width="4.7109375" style="1" bestFit="1" customWidth="1"/>
    <col min="13882" max="13882" width="10.140625" style="1" bestFit="1" customWidth="1"/>
    <col min="13883" max="13883" width="9.140625" style="1" bestFit="1" customWidth="1"/>
    <col min="13884" max="13884" width="7.7109375" style="1" bestFit="1" customWidth="1"/>
    <col min="13885" max="13885" width="4.7109375" style="1" bestFit="1" customWidth="1"/>
    <col min="13886" max="13886" width="9.140625" style="1" bestFit="1" customWidth="1"/>
    <col min="13887" max="13887" width="13.42578125" style="1" bestFit="1" customWidth="1"/>
    <col min="13888" max="14080" width="9.7109375" style="1"/>
    <col min="14081" max="14081" width="6.7109375" style="1" bestFit="1" customWidth="1"/>
    <col min="14082" max="14082" width="59.28515625" style="1" bestFit="1" customWidth="1"/>
    <col min="14083" max="14083" width="4.7109375" style="1" bestFit="1" customWidth="1"/>
    <col min="14084" max="14084" width="9.140625" style="1" bestFit="1" customWidth="1"/>
    <col min="14085" max="14085" width="7.7109375" style="1" bestFit="1" customWidth="1"/>
    <col min="14086" max="14087" width="4.7109375" style="1" bestFit="1" customWidth="1"/>
    <col min="14088" max="14088" width="9.140625" style="1" bestFit="1" customWidth="1"/>
    <col min="14089" max="14089" width="10.140625" style="1" bestFit="1" customWidth="1"/>
    <col min="14090" max="14090" width="9.140625" style="1" bestFit="1" customWidth="1"/>
    <col min="14091" max="14091" width="4.7109375" style="1" bestFit="1" customWidth="1"/>
    <col min="14092" max="14092" width="9.140625" style="1" bestFit="1" customWidth="1"/>
    <col min="14093" max="14097" width="4.7109375" style="1" bestFit="1" customWidth="1"/>
    <col min="14098" max="14099" width="9.140625" style="1" bestFit="1" customWidth="1"/>
    <col min="14100" max="14100" width="7.7109375" style="1" bestFit="1" customWidth="1"/>
    <col min="14101" max="14101" width="4.7109375" style="1" bestFit="1" customWidth="1"/>
    <col min="14102" max="14102" width="9.140625" style="1" bestFit="1" customWidth="1"/>
    <col min="14103" max="14107" width="4.7109375" style="1" bestFit="1" customWidth="1"/>
    <col min="14108" max="14109" width="7.7109375" style="1" bestFit="1" customWidth="1"/>
    <col min="14110" max="14110" width="5.7109375" style="1" bestFit="1" customWidth="1"/>
    <col min="14111" max="14111" width="4.7109375" style="1" bestFit="1" customWidth="1"/>
    <col min="14112" max="14112" width="7.7109375" style="1" bestFit="1" customWidth="1"/>
    <col min="14113" max="14117" width="4.7109375" style="1" bestFit="1" customWidth="1"/>
    <col min="14118" max="14118" width="7.7109375" style="1" bestFit="1" customWidth="1"/>
    <col min="14119" max="14119" width="6.7109375" style="1" bestFit="1" customWidth="1"/>
    <col min="14120" max="14120" width="5.7109375" style="1" bestFit="1" customWidth="1"/>
    <col min="14121" max="14121" width="4.7109375" style="1" bestFit="1" customWidth="1"/>
    <col min="14122" max="14122" width="7.7109375" style="1" bestFit="1" customWidth="1"/>
    <col min="14123" max="14123" width="4.7109375" style="1" bestFit="1" customWidth="1"/>
    <col min="14124" max="14124" width="7.7109375" style="1" bestFit="1" customWidth="1"/>
    <col min="14125" max="14125" width="5.7109375" style="1" bestFit="1" customWidth="1"/>
    <col min="14126" max="14127" width="4.7109375" style="1" bestFit="1" customWidth="1"/>
    <col min="14128" max="14129" width="10.140625" style="1" bestFit="1" customWidth="1"/>
    <col min="14130" max="14130" width="7.7109375" style="1" bestFit="1" customWidth="1"/>
    <col min="14131" max="14131" width="5.7109375" style="1" bestFit="1" customWidth="1"/>
    <col min="14132" max="14132" width="10.140625" style="1" bestFit="1" customWidth="1"/>
    <col min="14133" max="14137" width="4.7109375" style="1" bestFit="1" customWidth="1"/>
    <col min="14138" max="14138" width="10.140625" style="1" bestFit="1" customWidth="1"/>
    <col min="14139" max="14139" width="9.140625" style="1" bestFit="1" customWidth="1"/>
    <col min="14140" max="14140" width="7.7109375" style="1" bestFit="1" customWidth="1"/>
    <col min="14141" max="14141" width="4.7109375" style="1" bestFit="1" customWidth="1"/>
    <col min="14142" max="14142" width="9.140625" style="1" bestFit="1" customWidth="1"/>
    <col min="14143" max="14143" width="13.42578125" style="1" bestFit="1" customWidth="1"/>
    <col min="14144" max="14336" width="9.7109375" style="1"/>
    <col min="14337" max="14337" width="6.7109375" style="1" bestFit="1" customWidth="1"/>
    <col min="14338" max="14338" width="59.28515625" style="1" bestFit="1" customWidth="1"/>
    <col min="14339" max="14339" width="4.7109375" style="1" bestFit="1" customWidth="1"/>
    <col min="14340" max="14340" width="9.140625" style="1" bestFit="1" customWidth="1"/>
    <col min="14341" max="14341" width="7.7109375" style="1" bestFit="1" customWidth="1"/>
    <col min="14342" max="14343" width="4.7109375" style="1" bestFit="1" customWidth="1"/>
    <col min="14344" max="14344" width="9.140625" style="1" bestFit="1" customWidth="1"/>
    <col min="14345" max="14345" width="10.140625" style="1" bestFit="1" customWidth="1"/>
    <col min="14346" max="14346" width="9.140625" style="1" bestFit="1" customWidth="1"/>
    <col min="14347" max="14347" width="4.7109375" style="1" bestFit="1" customWidth="1"/>
    <col min="14348" max="14348" width="9.140625" style="1" bestFit="1" customWidth="1"/>
    <col min="14349" max="14353" width="4.7109375" style="1" bestFit="1" customWidth="1"/>
    <col min="14354" max="14355" width="9.140625" style="1" bestFit="1" customWidth="1"/>
    <col min="14356" max="14356" width="7.7109375" style="1" bestFit="1" customWidth="1"/>
    <col min="14357" max="14357" width="4.7109375" style="1" bestFit="1" customWidth="1"/>
    <col min="14358" max="14358" width="9.140625" style="1" bestFit="1" customWidth="1"/>
    <col min="14359" max="14363" width="4.7109375" style="1" bestFit="1" customWidth="1"/>
    <col min="14364" max="14365" width="7.7109375" style="1" bestFit="1" customWidth="1"/>
    <col min="14366" max="14366" width="5.7109375" style="1" bestFit="1" customWidth="1"/>
    <col min="14367" max="14367" width="4.7109375" style="1" bestFit="1" customWidth="1"/>
    <col min="14368" max="14368" width="7.7109375" style="1" bestFit="1" customWidth="1"/>
    <col min="14369" max="14373" width="4.7109375" style="1" bestFit="1" customWidth="1"/>
    <col min="14374" max="14374" width="7.7109375" style="1" bestFit="1" customWidth="1"/>
    <col min="14375" max="14375" width="6.7109375" style="1" bestFit="1" customWidth="1"/>
    <col min="14376" max="14376" width="5.7109375" style="1" bestFit="1" customWidth="1"/>
    <col min="14377" max="14377" width="4.7109375" style="1" bestFit="1" customWidth="1"/>
    <col min="14378" max="14378" width="7.7109375" style="1" bestFit="1" customWidth="1"/>
    <col min="14379" max="14379" width="4.7109375" style="1" bestFit="1" customWidth="1"/>
    <col min="14380" max="14380" width="7.7109375" style="1" bestFit="1" customWidth="1"/>
    <col min="14381" max="14381" width="5.7109375" style="1" bestFit="1" customWidth="1"/>
    <col min="14382" max="14383" width="4.7109375" style="1" bestFit="1" customWidth="1"/>
    <col min="14384" max="14385" width="10.140625" style="1" bestFit="1" customWidth="1"/>
    <col min="14386" max="14386" width="7.7109375" style="1" bestFit="1" customWidth="1"/>
    <col min="14387" max="14387" width="5.7109375" style="1" bestFit="1" customWidth="1"/>
    <col min="14388" max="14388" width="10.140625" style="1" bestFit="1" customWidth="1"/>
    <col min="14389" max="14393" width="4.7109375" style="1" bestFit="1" customWidth="1"/>
    <col min="14394" max="14394" width="10.140625" style="1" bestFit="1" customWidth="1"/>
    <col min="14395" max="14395" width="9.140625" style="1" bestFit="1" customWidth="1"/>
    <col min="14396" max="14396" width="7.7109375" style="1" bestFit="1" customWidth="1"/>
    <col min="14397" max="14397" width="4.7109375" style="1" bestFit="1" customWidth="1"/>
    <col min="14398" max="14398" width="9.140625" style="1" bestFit="1" customWidth="1"/>
    <col min="14399" max="14399" width="13.42578125" style="1" bestFit="1" customWidth="1"/>
    <col min="14400" max="14592" width="9.7109375" style="1"/>
    <col min="14593" max="14593" width="6.7109375" style="1" bestFit="1" customWidth="1"/>
    <col min="14594" max="14594" width="59.28515625" style="1" bestFit="1" customWidth="1"/>
    <col min="14595" max="14595" width="4.7109375" style="1" bestFit="1" customWidth="1"/>
    <col min="14596" max="14596" width="9.140625" style="1" bestFit="1" customWidth="1"/>
    <col min="14597" max="14597" width="7.7109375" style="1" bestFit="1" customWidth="1"/>
    <col min="14598" max="14599" width="4.7109375" style="1" bestFit="1" customWidth="1"/>
    <col min="14600" max="14600" width="9.140625" style="1" bestFit="1" customWidth="1"/>
    <col min="14601" max="14601" width="10.140625" style="1" bestFit="1" customWidth="1"/>
    <col min="14602" max="14602" width="9.140625" style="1" bestFit="1" customWidth="1"/>
    <col min="14603" max="14603" width="4.7109375" style="1" bestFit="1" customWidth="1"/>
    <col min="14604" max="14604" width="9.140625" style="1" bestFit="1" customWidth="1"/>
    <col min="14605" max="14609" width="4.7109375" style="1" bestFit="1" customWidth="1"/>
    <col min="14610" max="14611" width="9.140625" style="1" bestFit="1" customWidth="1"/>
    <col min="14612" max="14612" width="7.7109375" style="1" bestFit="1" customWidth="1"/>
    <col min="14613" max="14613" width="4.7109375" style="1" bestFit="1" customWidth="1"/>
    <col min="14614" max="14614" width="9.140625" style="1" bestFit="1" customWidth="1"/>
    <col min="14615" max="14619" width="4.7109375" style="1" bestFit="1" customWidth="1"/>
    <col min="14620" max="14621" width="7.7109375" style="1" bestFit="1" customWidth="1"/>
    <col min="14622" max="14622" width="5.7109375" style="1" bestFit="1" customWidth="1"/>
    <col min="14623" max="14623" width="4.7109375" style="1" bestFit="1" customWidth="1"/>
    <col min="14624" max="14624" width="7.7109375" style="1" bestFit="1" customWidth="1"/>
    <col min="14625" max="14629" width="4.7109375" style="1" bestFit="1" customWidth="1"/>
    <col min="14630" max="14630" width="7.7109375" style="1" bestFit="1" customWidth="1"/>
    <col min="14631" max="14631" width="6.7109375" style="1" bestFit="1" customWidth="1"/>
    <col min="14632" max="14632" width="5.7109375" style="1" bestFit="1" customWidth="1"/>
    <col min="14633" max="14633" width="4.7109375" style="1" bestFit="1" customWidth="1"/>
    <col min="14634" max="14634" width="7.7109375" style="1" bestFit="1" customWidth="1"/>
    <col min="14635" max="14635" width="4.7109375" style="1" bestFit="1" customWidth="1"/>
    <col min="14636" max="14636" width="7.7109375" style="1" bestFit="1" customWidth="1"/>
    <col min="14637" max="14637" width="5.7109375" style="1" bestFit="1" customWidth="1"/>
    <col min="14638" max="14639" width="4.7109375" style="1" bestFit="1" customWidth="1"/>
    <col min="14640" max="14641" width="10.140625" style="1" bestFit="1" customWidth="1"/>
    <col min="14642" max="14642" width="7.7109375" style="1" bestFit="1" customWidth="1"/>
    <col min="14643" max="14643" width="5.7109375" style="1" bestFit="1" customWidth="1"/>
    <col min="14644" max="14644" width="10.140625" style="1" bestFit="1" customWidth="1"/>
    <col min="14645" max="14649" width="4.7109375" style="1" bestFit="1" customWidth="1"/>
    <col min="14650" max="14650" width="10.140625" style="1" bestFit="1" customWidth="1"/>
    <col min="14651" max="14651" width="9.140625" style="1" bestFit="1" customWidth="1"/>
    <col min="14652" max="14652" width="7.7109375" style="1" bestFit="1" customWidth="1"/>
    <col min="14653" max="14653" width="4.7109375" style="1" bestFit="1" customWidth="1"/>
    <col min="14654" max="14654" width="9.140625" style="1" bestFit="1" customWidth="1"/>
    <col min="14655" max="14655" width="13.42578125" style="1" bestFit="1" customWidth="1"/>
    <col min="14656" max="14848" width="9.7109375" style="1"/>
    <col min="14849" max="14849" width="6.7109375" style="1" bestFit="1" customWidth="1"/>
    <col min="14850" max="14850" width="59.28515625" style="1" bestFit="1" customWidth="1"/>
    <col min="14851" max="14851" width="4.7109375" style="1" bestFit="1" customWidth="1"/>
    <col min="14852" max="14852" width="9.140625" style="1" bestFit="1" customWidth="1"/>
    <col min="14853" max="14853" width="7.7109375" style="1" bestFit="1" customWidth="1"/>
    <col min="14854" max="14855" width="4.7109375" style="1" bestFit="1" customWidth="1"/>
    <col min="14856" max="14856" width="9.140625" style="1" bestFit="1" customWidth="1"/>
    <col min="14857" max="14857" width="10.140625" style="1" bestFit="1" customWidth="1"/>
    <col min="14858" max="14858" width="9.140625" style="1" bestFit="1" customWidth="1"/>
    <col min="14859" max="14859" width="4.7109375" style="1" bestFit="1" customWidth="1"/>
    <col min="14860" max="14860" width="9.140625" style="1" bestFit="1" customWidth="1"/>
    <col min="14861" max="14865" width="4.7109375" style="1" bestFit="1" customWidth="1"/>
    <col min="14866" max="14867" width="9.140625" style="1" bestFit="1" customWidth="1"/>
    <col min="14868" max="14868" width="7.7109375" style="1" bestFit="1" customWidth="1"/>
    <col min="14869" max="14869" width="4.7109375" style="1" bestFit="1" customWidth="1"/>
    <col min="14870" max="14870" width="9.140625" style="1" bestFit="1" customWidth="1"/>
    <col min="14871" max="14875" width="4.7109375" style="1" bestFit="1" customWidth="1"/>
    <col min="14876" max="14877" width="7.7109375" style="1" bestFit="1" customWidth="1"/>
    <col min="14878" max="14878" width="5.7109375" style="1" bestFit="1" customWidth="1"/>
    <col min="14879" max="14879" width="4.7109375" style="1" bestFit="1" customWidth="1"/>
    <col min="14880" max="14880" width="7.7109375" style="1" bestFit="1" customWidth="1"/>
    <col min="14881" max="14885" width="4.7109375" style="1" bestFit="1" customWidth="1"/>
    <col min="14886" max="14886" width="7.7109375" style="1" bestFit="1" customWidth="1"/>
    <col min="14887" max="14887" width="6.7109375" style="1" bestFit="1" customWidth="1"/>
    <col min="14888" max="14888" width="5.7109375" style="1" bestFit="1" customWidth="1"/>
    <col min="14889" max="14889" width="4.7109375" style="1" bestFit="1" customWidth="1"/>
    <col min="14890" max="14890" width="7.7109375" style="1" bestFit="1" customWidth="1"/>
    <col min="14891" max="14891" width="4.7109375" style="1" bestFit="1" customWidth="1"/>
    <col min="14892" max="14892" width="7.7109375" style="1" bestFit="1" customWidth="1"/>
    <col min="14893" max="14893" width="5.7109375" style="1" bestFit="1" customWidth="1"/>
    <col min="14894" max="14895" width="4.7109375" style="1" bestFit="1" customWidth="1"/>
    <col min="14896" max="14897" width="10.140625" style="1" bestFit="1" customWidth="1"/>
    <col min="14898" max="14898" width="7.7109375" style="1" bestFit="1" customWidth="1"/>
    <col min="14899" max="14899" width="5.7109375" style="1" bestFit="1" customWidth="1"/>
    <col min="14900" max="14900" width="10.140625" style="1" bestFit="1" customWidth="1"/>
    <col min="14901" max="14905" width="4.7109375" style="1" bestFit="1" customWidth="1"/>
    <col min="14906" max="14906" width="10.140625" style="1" bestFit="1" customWidth="1"/>
    <col min="14907" max="14907" width="9.140625" style="1" bestFit="1" customWidth="1"/>
    <col min="14908" max="14908" width="7.7109375" style="1" bestFit="1" customWidth="1"/>
    <col min="14909" max="14909" width="4.7109375" style="1" bestFit="1" customWidth="1"/>
    <col min="14910" max="14910" width="9.140625" style="1" bestFit="1" customWidth="1"/>
    <col min="14911" max="14911" width="13.42578125" style="1" bestFit="1" customWidth="1"/>
    <col min="14912" max="15104" width="9.7109375" style="1"/>
    <col min="15105" max="15105" width="6.7109375" style="1" bestFit="1" customWidth="1"/>
    <col min="15106" max="15106" width="59.28515625" style="1" bestFit="1" customWidth="1"/>
    <col min="15107" max="15107" width="4.7109375" style="1" bestFit="1" customWidth="1"/>
    <col min="15108" max="15108" width="9.140625" style="1" bestFit="1" customWidth="1"/>
    <col min="15109" max="15109" width="7.7109375" style="1" bestFit="1" customWidth="1"/>
    <col min="15110" max="15111" width="4.7109375" style="1" bestFit="1" customWidth="1"/>
    <col min="15112" max="15112" width="9.140625" style="1" bestFit="1" customWidth="1"/>
    <col min="15113" max="15113" width="10.140625" style="1" bestFit="1" customWidth="1"/>
    <col min="15114" max="15114" width="9.140625" style="1" bestFit="1" customWidth="1"/>
    <col min="15115" max="15115" width="4.7109375" style="1" bestFit="1" customWidth="1"/>
    <col min="15116" max="15116" width="9.140625" style="1" bestFit="1" customWidth="1"/>
    <col min="15117" max="15121" width="4.7109375" style="1" bestFit="1" customWidth="1"/>
    <col min="15122" max="15123" width="9.140625" style="1" bestFit="1" customWidth="1"/>
    <col min="15124" max="15124" width="7.7109375" style="1" bestFit="1" customWidth="1"/>
    <col min="15125" max="15125" width="4.7109375" style="1" bestFit="1" customWidth="1"/>
    <col min="15126" max="15126" width="9.140625" style="1" bestFit="1" customWidth="1"/>
    <col min="15127" max="15131" width="4.7109375" style="1" bestFit="1" customWidth="1"/>
    <col min="15132" max="15133" width="7.7109375" style="1" bestFit="1" customWidth="1"/>
    <col min="15134" max="15134" width="5.7109375" style="1" bestFit="1" customWidth="1"/>
    <col min="15135" max="15135" width="4.7109375" style="1" bestFit="1" customWidth="1"/>
    <col min="15136" max="15136" width="7.7109375" style="1" bestFit="1" customWidth="1"/>
    <col min="15137" max="15141" width="4.7109375" style="1" bestFit="1" customWidth="1"/>
    <col min="15142" max="15142" width="7.7109375" style="1" bestFit="1" customWidth="1"/>
    <col min="15143" max="15143" width="6.7109375" style="1" bestFit="1" customWidth="1"/>
    <col min="15144" max="15144" width="5.7109375" style="1" bestFit="1" customWidth="1"/>
    <col min="15145" max="15145" width="4.7109375" style="1" bestFit="1" customWidth="1"/>
    <col min="15146" max="15146" width="7.7109375" style="1" bestFit="1" customWidth="1"/>
    <col min="15147" max="15147" width="4.7109375" style="1" bestFit="1" customWidth="1"/>
    <col min="15148" max="15148" width="7.7109375" style="1" bestFit="1" customWidth="1"/>
    <col min="15149" max="15149" width="5.7109375" style="1" bestFit="1" customWidth="1"/>
    <col min="15150" max="15151" width="4.7109375" style="1" bestFit="1" customWidth="1"/>
    <col min="15152" max="15153" width="10.140625" style="1" bestFit="1" customWidth="1"/>
    <col min="15154" max="15154" width="7.7109375" style="1" bestFit="1" customWidth="1"/>
    <col min="15155" max="15155" width="5.7109375" style="1" bestFit="1" customWidth="1"/>
    <col min="15156" max="15156" width="10.140625" style="1" bestFit="1" customWidth="1"/>
    <col min="15157" max="15161" width="4.7109375" style="1" bestFit="1" customWidth="1"/>
    <col min="15162" max="15162" width="10.140625" style="1" bestFit="1" customWidth="1"/>
    <col min="15163" max="15163" width="9.140625" style="1" bestFit="1" customWidth="1"/>
    <col min="15164" max="15164" width="7.7109375" style="1" bestFit="1" customWidth="1"/>
    <col min="15165" max="15165" width="4.7109375" style="1" bestFit="1" customWidth="1"/>
    <col min="15166" max="15166" width="9.140625" style="1" bestFit="1" customWidth="1"/>
    <col min="15167" max="15167" width="13.42578125" style="1" bestFit="1" customWidth="1"/>
    <col min="15168" max="15360" width="9.7109375" style="1"/>
    <col min="15361" max="15361" width="6.7109375" style="1" bestFit="1" customWidth="1"/>
    <col min="15362" max="15362" width="59.28515625" style="1" bestFit="1" customWidth="1"/>
    <col min="15363" max="15363" width="4.7109375" style="1" bestFit="1" customWidth="1"/>
    <col min="15364" max="15364" width="9.140625" style="1" bestFit="1" customWidth="1"/>
    <col min="15365" max="15365" width="7.7109375" style="1" bestFit="1" customWidth="1"/>
    <col min="15366" max="15367" width="4.7109375" style="1" bestFit="1" customWidth="1"/>
    <col min="15368" max="15368" width="9.140625" style="1" bestFit="1" customWidth="1"/>
    <col min="15369" max="15369" width="10.140625" style="1" bestFit="1" customWidth="1"/>
    <col min="15370" max="15370" width="9.140625" style="1" bestFit="1" customWidth="1"/>
    <col min="15371" max="15371" width="4.7109375" style="1" bestFit="1" customWidth="1"/>
    <col min="15372" max="15372" width="9.140625" style="1" bestFit="1" customWidth="1"/>
    <col min="15373" max="15377" width="4.7109375" style="1" bestFit="1" customWidth="1"/>
    <col min="15378" max="15379" width="9.140625" style="1" bestFit="1" customWidth="1"/>
    <col min="15380" max="15380" width="7.7109375" style="1" bestFit="1" customWidth="1"/>
    <col min="15381" max="15381" width="4.7109375" style="1" bestFit="1" customWidth="1"/>
    <col min="15382" max="15382" width="9.140625" style="1" bestFit="1" customWidth="1"/>
    <col min="15383" max="15387" width="4.7109375" style="1" bestFit="1" customWidth="1"/>
    <col min="15388" max="15389" width="7.7109375" style="1" bestFit="1" customWidth="1"/>
    <col min="15390" max="15390" width="5.7109375" style="1" bestFit="1" customWidth="1"/>
    <col min="15391" max="15391" width="4.7109375" style="1" bestFit="1" customWidth="1"/>
    <col min="15392" max="15392" width="7.7109375" style="1" bestFit="1" customWidth="1"/>
    <col min="15393" max="15397" width="4.7109375" style="1" bestFit="1" customWidth="1"/>
    <col min="15398" max="15398" width="7.7109375" style="1" bestFit="1" customWidth="1"/>
    <col min="15399" max="15399" width="6.7109375" style="1" bestFit="1" customWidth="1"/>
    <col min="15400" max="15400" width="5.7109375" style="1" bestFit="1" customWidth="1"/>
    <col min="15401" max="15401" width="4.7109375" style="1" bestFit="1" customWidth="1"/>
    <col min="15402" max="15402" width="7.7109375" style="1" bestFit="1" customWidth="1"/>
    <col min="15403" max="15403" width="4.7109375" style="1" bestFit="1" customWidth="1"/>
    <col min="15404" max="15404" width="7.7109375" style="1" bestFit="1" customWidth="1"/>
    <col min="15405" max="15405" width="5.7109375" style="1" bestFit="1" customWidth="1"/>
    <col min="15406" max="15407" width="4.7109375" style="1" bestFit="1" customWidth="1"/>
    <col min="15408" max="15409" width="10.140625" style="1" bestFit="1" customWidth="1"/>
    <col min="15410" max="15410" width="7.7109375" style="1" bestFit="1" customWidth="1"/>
    <col min="15411" max="15411" width="5.7109375" style="1" bestFit="1" customWidth="1"/>
    <col min="15412" max="15412" width="10.140625" style="1" bestFit="1" customWidth="1"/>
    <col min="15413" max="15417" width="4.7109375" style="1" bestFit="1" customWidth="1"/>
    <col min="15418" max="15418" width="10.140625" style="1" bestFit="1" customWidth="1"/>
    <col min="15419" max="15419" width="9.140625" style="1" bestFit="1" customWidth="1"/>
    <col min="15420" max="15420" width="7.7109375" style="1" bestFit="1" customWidth="1"/>
    <col min="15421" max="15421" width="4.7109375" style="1" bestFit="1" customWidth="1"/>
    <col min="15422" max="15422" width="9.140625" style="1" bestFit="1" customWidth="1"/>
    <col min="15423" max="15423" width="13.42578125" style="1" bestFit="1" customWidth="1"/>
    <col min="15424" max="15616" width="9.7109375" style="1"/>
    <col min="15617" max="15617" width="6.7109375" style="1" bestFit="1" customWidth="1"/>
    <col min="15618" max="15618" width="59.28515625" style="1" bestFit="1" customWidth="1"/>
    <col min="15619" max="15619" width="4.7109375" style="1" bestFit="1" customWidth="1"/>
    <col min="15620" max="15620" width="9.140625" style="1" bestFit="1" customWidth="1"/>
    <col min="15621" max="15621" width="7.7109375" style="1" bestFit="1" customWidth="1"/>
    <col min="15622" max="15623" width="4.7109375" style="1" bestFit="1" customWidth="1"/>
    <col min="15624" max="15624" width="9.140625" style="1" bestFit="1" customWidth="1"/>
    <col min="15625" max="15625" width="10.140625" style="1" bestFit="1" customWidth="1"/>
    <col min="15626" max="15626" width="9.140625" style="1" bestFit="1" customWidth="1"/>
    <col min="15627" max="15627" width="4.7109375" style="1" bestFit="1" customWidth="1"/>
    <col min="15628" max="15628" width="9.140625" style="1" bestFit="1" customWidth="1"/>
    <col min="15629" max="15633" width="4.7109375" style="1" bestFit="1" customWidth="1"/>
    <col min="15634" max="15635" width="9.140625" style="1" bestFit="1" customWidth="1"/>
    <col min="15636" max="15636" width="7.7109375" style="1" bestFit="1" customWidth="1"/>
    <col min="15637" max="15637" width="4.7109375" style="1" bestFit="1" customWidth="1"/>
    <col min="15638" max="15638" width="9.140625" style="1" bestFit="1" customWidth="1"/>
    <col min="15639" max="15643" width="4.7109375" style="1" bestFit="1" customWidth="1"/>
    <col min="15644" max="15645" width="7.7109375" style="1" bestFit="1" customWidth="1"/>
    <col min="15646" max="15646" width="5.7109375" style="1" bestFit="1" customWidth="1"/>
    <col min="15647" max="15647" width="4.7109375" style="1" bestFit="1" customWidth="1"/>
    <col min="15648" max="15648" width="7.7109375" style="1" bestFit="1" customWidth="1"/>
    <col min="15649" max="15653" width="4.7109375" style="1" bestFit="1" customWidth="1"/>
    <col min="15654" max="15654" width="7.7109375" style="1" bestFit="1" customWidth="1"/>
    <col min="15655" max="15655" width="6.7109375" style="1" bestFit="1" customWidth="1"/>
    <col min="15656" max="15656" width="5.7109375" style="1" bestFit="1" customWidth="1"/>
    <col min="15657" max="15657" width="4.7109375" style="1" bestFit="1" customWidth="1"/>
    <col min="15658" max="15658" width="7.7109375" style="1" bestFit="1" customWidth="1"/>
    <col min="15659" max="15659" width="4.7109375" style="1" bestFit="1" customWidth="1"/>
    <col min="15660" max="15660" width="7.7109375" style="1" bestFit="1" customWidth="1"/>
    <col min="15661" max="15661" width="5.7109375" style="1" bestFit="1" customWidth="1"/>
    <col min="15662" max="15663" width="4.7109375" style="1" bestFit="1" customWidth="1"/>
    <col min="15664" max="15665" width="10.140625" style="1" bestFit="1" customWidth="1"/>
    <col min="15666" max="15666" width="7.7109375" style="1" bestFit="1" customWidth="1"/>
    <col min="15667" max="15667" width="5.7109375" style="1" bestFit="1" customWidth="1"/>
    <col min="15668" max="15668" width="10.140625" style="1" bestFit="1" customWidth="1"/>
    <col min="15669" max="15673" width="4.7109375" style="1" bestFit="1" customWidth="1"/>
    <col min="15674" max="15674" width="10.140625" style="1" bestFit="1" customWidth="1"/>
    <col min="15675" max="15675" width="9.140625" style="1" bestFit="1" customWidth="1"/>
    <col min="15676" max="15676" width="7.7109375" style="1" bestFit="1" customWidth="1"/>
    <col min="15677" max="15677" width="4.7109375" style="1" bestFit="1" customWidth="1"/>
    <col min="15678" max="15678" width="9.140625" style="1" bestFit="1" customWidth="1"/>
    <col min="15679" max="15679" width="13.42578125" style="1" bestFit="1" customWidth="1"/>
    <col min="15680" max="15872" width="9.7109375" style="1"/>
    <col min="15873" max="15873" width="6.7109375" style="1" bestFit="1" customWidth="1"/>
    <col min="15874" max="15874" width="59.28515625" style="1" bestFit="1" customWidth="1"/>
    <col min="15875" max="15875" width="4.7109375" style="1" bestFit="1" customWidth="1"/>
    <col min="15876" max="15876" width="9.140625" style="1" bestFit="1" customWidth="1"/>
    <col min="15877" max="15877" width="7.7109375" style="1" bestFit="1" customWidth="1"/>
    <col min="15878" max="15879" width="4.7109375" style="1" bestFit="1" customWidth="1"/>
    <col min="15880" max="15880" width="9.140625" style="1" bestFit="1" customWidth="1"/>
    <col min="15881" max="15881" width="10.140625" style="1" bestFit="1" customWidth="1"/>
    <col min="15882" max="15882" width="9.140625" style="1" bestFit="1" customWidth="1"/>
    <col min="15883" max="15883" width="4.7109375" style="1" bestFit="1" customWidth="1"/>
    <col min="15884" max="15884" width="9.140625" style="1" bestFit="1" customWidth="1"/>
    <col min="15885" max="15889" width="4.7109375" style="1" bestFit="1" customWidth="1"/>
    <col min="15890" max="15891" width="9.140625" style="1" bestFit="1" customWidth="1"/>
    <col min="15892" max="15892" width="7.7109375" style="1" bestFit="1" customWidth="1"/>
    <col min="15893" max="15893" width="4.7109375" style="1" bestFit="1" customWidth="1"/>
    <col min="15894" max="15894" width="9.140625" style="1" bestFit="1" customWidth="1"/>
    <col min="15895" max="15899" width="4.7109375" style="1" bestFit="1" customWidth="1"/>
    <col min="15900" max="15901" width="7.7109375" style="1" bestFit="1" customWidth="1"/>
    <col min="15902" max="15902" width="5.7109375" style="1" bestFit="1" customWidth="1"/>
    <col min="15903" max="15903" width="4.7109375" style="1" bestFit="1" customWidth="1"/>
    <col min="15904" max="15904" width="7.7109375" style="1" bestFit="1" customWidth="1"/>
    <col min="15905" max="15909" width="4.7109375" style="1" bestFit="1" customWidth="1"/>
    <col min="15910" max="15910" width="7.7109375" style="1" bestFit="1" customWidth="1"/>
    <col min="15911" max="15911" width="6.7109375" style="1" bestFit="1" customWidth="1"/>
    <col min="15912" max="15912" width="5.7109375" style="1" bestFit="1" customWidth="1"/>
    <col min="15913" max="15913" width="4.7109375" style="1" bestFit="1" customWidth="1"/>
    <col min="15914" max="15914" width="7.7109375" style="1" bestFit="1" customWidth="1"/>
    <col min="15915" max="15915" width="4.7109375" style="1" bestFit="1" customWidth="1"/>
    <col min="15916" max="15916" width="7.7109375" style="1" bestFit="1" customWidth="1"/>
    <col min="15917" max="15917" width="5.7109375" style="1" bestFit="1" customWidth="1"/>
    <col min="15918" max="15919" width="4.7109375" style="1" bestFit="1" customWidth="1"/>
    <col min="15920" max="15921" width="10.140625" style="1" bestFit="1" customWidth="1"/>
    <col min="15922" max="15922" width="7.7109375" style="1" bestFit="1" customWidth="1"/>
    <col min="15923" max="15923" width="5.7109375" style="1" bestFit="1" customWidth="1"/>
    <col min="15924" max="15924" width="10.140625" style="1" bestFit="1" customWidth="1"/>
    <col min="15925" max="15929" width="4.7109375" style="1" bestFit="1" customWidth="1"/>
    <col min="15930" max="15930" width="10.140625" style="1" bestFit="1" customWidth="1"/>
    <col min="15931" max="15931" width="9.140625" style="1" bestFit="1" customWidth="1"/>
    <col min="15932" max="15932" width="7.7109375" style="1" bestFit="1" customWidth="1"/>
    <col min="15933" max="15933" width="4.7109375" style="1" bestFit="1" customWidth="1"/>
    <col min="15934" max="15934" width="9.140625" style="1" bestFit="1" customWidth="1"/>
    <col min="15935" max="15935" width="13.42578125" style="1" bestFit="1" customWidth="1"/>
    <col min="15936" max="16128" width="9.7109375" style="1"/>
    <col min="16129" max="16129" width="6.7109375" style="1" bestFit="1" customWidth="1"/>
    <col min="16130" max="16130" width="59.28515625" style="1" bestFit="1" customWidth="1"/>
    <col min="16131" max="16131" width="4.7109375" style="1" bestFit="1" customWidth="1"/>
    <col min="16132" max="16132" width="9.140625" style="1" bestFit="1" customWidth="1"/>
    <col min="16133" max="16133" width="7.7109375" style="1" bestFit="1" customWidth="1"/>
    <col min="16134" max="16135" width="4.7109375" style="1" bestFit="1" customWidth="1"/>
    <col min="16136" max="16136" width="9.140625" style="1" bestFit="1" customWidth="1"/>
    <col min="16137" max="16137" width="10.140625" style="1" bestFit="1" customWidth="1"/>
    <col min="16138" max="16138" width="9.140625" style="1" bestFit="1" customWidth="1"/>
    <col min="16139" max="16139" width="4.7109375" style="1" bestFit="1" customWidth="1"/>
    <col min="16140" max="16140" width="9.140625" style="1" bestFit="1" customWidth="1"/>
    <col min="16141" max="16145" width="4.7109375" style="1" bestFit="1" customWidth="1"/>
    <col min="16146" max="16147" width="9.140625" style="1" bestFit="1" customWidth="1"/>
    <col min="16148" max="16148" width="7.7109375" style="1" bestFit="1" customWidth="1"/>
    <col min="16149" max="16149" width="4.7109375" style="1" bestFit="1" customWidth="1"/>
    <col min="16150" max="16150" width="9.140625" style="1" bestFit="1" customWidth="1"/>
    <col min="16151" max="16155" width="4.7109375" style="1" bestFit="1" customWidth="1"/>
    <col min="16156" max="16157" width="7.7109375" style="1" bestFit="1" customWidth="1"/>
    <col min="16158" max="16158" width="5.7109375" style="1" bestFit="1" customWidth="1"/>
    <col min="16159" max="16159" width="4.7109375" style="1" bestFit="1" customWidth="1"/>
    <col min="16160" max="16160" width="7.7109375" style="1" bestFit="1" customWidth="1"/>
    <col min="16161" max="16165" width="4.7109375" style="1" bestFit="1" customWidth="1"/>
    <col min="16166" max="16166" width="7.7109375" style="1" bestFit="1" customWidth="1"/>
    <col min="16167" max="16167" width="6.7109375" style="1" bestFit="1" customWidth="1"/>
    <col min="16168" max="16168" width="5.7109375" style="1" bestFit="1" customWidth="1"/>
    <col min="16169" max="16169" width="4.7109375" style="1" bestFit="1" customWidth="1"/>
    <col min="16170" max="16170" width="7.7109375" style="1" bestFit="1" customWidth="1"/>
    <col min="16171" max="16171" width="4.7109375" style="1" bestFit="1" customWidth="1"/>
    <col min="16172" max="16172" width="7.7109375" style="1" bestFit="1" customWidth="1"/>
    <col min="16173" max="16173" width="5.7109375" style="1" bestFit="1" customWidth="1"/>
    <col min="16174" max="16175" width="4.7109375" style="1" bestFit="1" customWidth="1"/>
    <col min="16176" max="16177" width="10.140625" style="1" bestFit="1" customWidth="1"/>
    <col min="16178" max="16178" width="7.7109375" style="1" bestFit="1" customWidth="1"/>
    <col min="16179" max="16179" width="5.7109375" style="1" bestFit="1" customWidth="1"/>
    <col min="16180" max="16180" width="10.140625" style="1" bestFit="1" customWidth="1"/>
    <col min="16181" max="16185" width="4.7109375" style="1" bestFit="1" customWidth="1"/>
    <col min="16186" max="16186" width="10.140625" style="1" bestFit="1" customWidth="1"/>
    <col min="16187" max="16187" width="9.140625" style="1" bestFit="1" customWidth="1"/>
    <col min="16188" max="16188" width="7.7109375" style="1" bestFit="1" customWidth="1"/>
    <col min="16189" max="16189" width="4.7109375" style="1" bestFit="1" customWidth="1"/>
    <col min="16190" max="16190" width="9.140625" style="1" bestFit="1" customWidth="1"/>
    <col min="16191" max="16191" width="13.42578125" style="1" bestFit="1" customWidth="1"/>
    <col min="16192" max="16384" width="9.7109375" style="1"/>
  </cols>
  <sheetData>
    <row r="3" spans="1:63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5" spans="1:63" ht="13.5" thickBot="1" x14ac:dyDescent="0.25"/>
    <row r="6" spans="1:63" ht="15.75" thickBot="1" x14ac:dyDescent="0.25">
      <c r="A6" s="3" t="s">
        <v>0</v>
      </c>
      <c r="B6" s="4" t="s">
        <v>1</v>
      </c>
      <c r="C6" s="5" t="s">
        <v>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7"/>
    </row>
    <row r="7" spans="1:63" ht="15.75" thickBot="1" x14ac:dyDescent="0.25">
      <c r="A7" s="8"/>
      <c r="B7" s="9"/>
      <c r="C7" s="5" t="s">
        <v>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7"/>
      <c r="W7" s="5" t="s">
        <v>4</v>
      </c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  <c r="AQ7" s="5" t="s">
        <v>5</v>
      </c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7"/>
      <c r="BK7" s="10" t="s">
        <v>6</v>
      </c>
    </row>
    <row r="8" spans="1:63" ht="15.75" thickBot="1" x14ac:dyDescent="0.35">
      <c r="A8" s="8"/>
      <c r="B8" s="9"/>
      <c r="C8" s="11" t="s">
        <v>7</v>
      </c>
      <c r="D8" s="12"/>
      <c r="E8" s="12"/>
      <c r="F8" s="12"/>
      <c r="G8" s="12"/>
      <c r="H8" s="12"/>
      <c r="I8" s="12"/>
      <c r="J8" s="12"/>
      <c r="K8" s="12"/>
      <c r="L8" s="13"/>
      <c r="M8" s="11" t="s">
        <v>8</v>
      </c>
      <c r="N8" s="12"/>
      <c r="O8" s="12"/>
      <c r="P8" s="12"/>
      <c r="Q8" s="12"/>
      <c r="R8" s="12"/>
      <c r="S8" s="12"/>
      <c r="T8" s="12"/>
      <c r="U8" s="12"/>
      <c r="V8" s="13"/>
      <c r="W8" s="11" t="s">
        <v>7</v>
      </c>
      <c r="X8" s="12"/>
      <c r="Y8" s="12"/>
      <c r="Z8" s="12"/>
      <c r="AA8" s="12"/>
      <c r="AB8" s="12"/>
      <c r="AC8" s="12"/>
      <c r="AD8" s="12"/>
      <c r="AE8" s="12"/>
      <c r="AF8" s="13"/>
      <c r="AG8" s="11" t="s">
        <v>8</v>
      </c>
      <c r="AH8" s="12"/>
      <c r="AI8" s="12"/>
      <c r="AJ8" s="12"/>
      <c r="AK8" s="12"/>
      <c r="AL8" s="12"/>
      <c r="AM8" s="12"/>
      <c r="AN8" s="12"/>
      <c r="AO8" s="12"/>
      <c r="AP8" s="13"/>
      <c r="AQ8" s="11" t="s">
        <v>7</v>
      </c>
      <c r="AR8" s="12"/>
      <c r="AS8" s="12"/>
      <c r="AT8" s="12"/>
      <c r="AU8" s="12"/>
      <c r="AV8" s="12"/>
      <c r="AW8" s="12"/>
      <c r="AX8" s="12"/>
      <c r="AY8" s="12"/>
      <c r="AZ8" s="13"/>
      <c r="BA8" s="11" t="s">
        <v>8</v>
      </c>
      <c r="BB8" s="12"/>
      <c r="BC8" s="12"/>
      <c r="BD8" s="12"/>
      <c r="BE8" s="12"/>
      <c r="BF8" s="12"/>
      <c r="BG8" s="12"/>
      <c r="BH8" s="12"/>
      <c r="BI8" s="12"/>
      <c r="BJ8" s="13"/>
      <c r="BK8" s="14"/>
    </row>
    <row r="9" spans="1:63" ht="15.75" thickBot="1" x14ac:dyDescent="0.25">
      <c r="A9" s="8"/>
      <c r="B9" s="9"/>
      <c r="C9" s="15" t="s">
        <v>9</v>
      </c>
      <c r="D9" s="16"/>
      <c r="E9" s="16"/>
      <c r="F9" s="16"/>
      <c r="G9" s="17"/>
      <c r="H9" s="5" t="s">
        <v>10</v>
      </c>
      <c r="I9" s="6"/>
      <c r="J9" s="6"/>
      <c r="K9" s="6"/>
      <c r="L9" s="7"/>
      <c r="M9" s="15" t="s">
        <v>9</v>
      </c>
      <c r="N9" s="16"/>
      <c r="O9" s="16"/>
      <c r="P9" s="16"/>
      <c r="Q9" s="17"/>
      <c r="R9" s="5" t="s">
        <v>10</v>
      </c>
      <c r="S9" s="6"/>
      <c r="T9" s="6"/>
      <c r="U9" s="6"/>
      <c r="V9" s="7"/>
      <c r="W9" s="15" t="s">
        <v>9</v>
      </c>
      <c r="X9" s="16"/>
      <c r="Y9" s="16"/>
      <c r="Z9" s="16"/>
      <c r="AA9" s="17"/>
      <c r="AB9" s="5" t="s">
        <v>10</v>
      </c>
      <c r="AC9" s="6"/>
      <c r="AD9" s="6"/>
      <c r="AE9" s="6"/>
      <c r="AF9" s="7"/>
      <c r="AG9" s="15" t="s">
        <v>9</v>
      </c>
      <c r="AH9" s="16"/>
      <c r="AI9" s="16"/>
      <c r="AJ9" s="16"/>
      <c r="AK9" s="17"/>
      <c r="AL9" s="5" t="s">
        <v>10</v>
      </c>
      <c r="AM9" s="6"/>
      <c r="AN9" s="6"/>
      <c r="AO9" s="6"/>
      <c r="AP9" s="7"/>
      <c r="AQ9" s="15" t="s">
        <v>9</v>
      </c>
      <c r="AR9" s="16"/>
      <c r="AS9" s="16"/>
      <c r="AT9" s="16"/>
      <c r="AU9" s="17"/>
      <c r="AV9" s="5" t="s">
        <v>10</v>
      </c>
      <c r="AW9" s="6"/>
      <c r="AX9" s="6"/>
      <c r="AY9" s="6"/>
      <c r="AZ9" s="7"/>
      <c r="BA9" s="15" t="s">
        <v>9</v>
      </c>
      <c r="BB9" s="16"/>
      <c r="BC9" s="16"/>
      <c r="BD9" s="16"/>
      <c r="BE9" s="17"/>
      <c r="BF9" s="5" t="s">
        <v>10</v>
      </c>
      <c r="BG9" s="6"/>
      <c r="BH9" s="6"/>
      <c r="BI9" s="6"/>
      <c r="BJ9" s="7"/>
      <c r="BK9" s="14"/>
    </row>
    <row r="10" spans="1:63" ht="15.75" thickBot="1" x14ac:dyDescent="0.35">
      <c r="A10" s="18"/>
      <c r="B10" s="19"/>
      <c r="C10" s="20">
        <v>1</v>
      </c>
      <c r="D10" s="21">
        <v>2</v>
      </c>
      <c r="E10" s="21">
        <v>3</v>
      </c>
      <c r="F10" s="21">
        <v>4</v>
      </c>
      <c r="G10" s="22">
        <v>5</v>
      </c>
      <c r="H10" s="20">
        <v>1</v>
      </c>
      <c r="I10" s="21">
        <v>2</v>
      </c>
      <c r="J10" s="21">
        <v>3</v>
      </c>
      <c r="K10" s="21">
        <v>4</v>
      </c>
      <c r="L10" s="22">
        <v>5</v>
      </c>
      <c r="M10" s="20">
        <v>1</v>
      </c>
      <c r="N10" s="21">
        <v>2</v>
      </c>
      <c r="O10" s="21">
        <v>3</v>
      </c>
      <c r="P10" s="21">
        <v>4</v>
      </c>
      <c r="Q10" s="22">
        <v>5</v>
      </c>
      <c r="R10" s="20">
        <v>1</v>
      </c>
      <c r="S10" s="21">
        <v>2</v>
      </c>
      <c r="T10" s="21">
        <v>3</v>
      </c>
      <c r="U10" s="21">
        <v>4</v>
      </c>
      <c r="V10" s="22">
        <v>5</v>
      </c>
      <c r="W10" s="20">
        <v>1</v>
      </c>
      <c r="X10" s="21">
        <v>2</v>
      </c>
      <c r="Y10" s="21">
        <v>3</v>
      </c>
      <c r="Z10" s="21">
        <v>4</v>
      </c>
      <c r="AA10" s="22">
        <v>5</v>
      </c>
      <c r="AB10" s="20">
        <v>1</v>
      </c>
      <c r="AC10" s="21">
        <v>2</v>
      </c>
      <c r="AD10" s="21">
        <v>3</v>
      </c>
      <c r="AE10" s="21">
        <v>4</v>
      </c>
      <c r="AF10" s="22">
        <v>5</v>
      </c>
      <c r="AG10" s="20">
        <v>1</v>
      </c>
      <c r="AH10" s="21">
        <v>2</v>
      </c>
      <c r="AI10" s="21">
        <v>3</v>
      </c>
      <c r="AJ10" s="21">
        <v>4</v>
      </c>
      <c r="AK10" s="22">
        <v>5</v>
      </c>
      <c r="AL10" s="20">
        <v>1</v>
      </c>
      <c r="AM10" s="21">
        <v>2</v>
      </c>
      <c r="AN10" s="21">
        <v>3</v>
      </c>
      <c r="AO10" s="21">
        <v>4</v>
      </c>
      <c r="AP10" s="22">
        <v>5</v>
      </c>
      <c r="AQ10" s="20">
        <v>1</v>
      </c>
      <c r="AR10" s="21">
        <v>2</v>
      </c>
      <c r="AS10" s="21">
        <v>3</v>
      </c>
      <c r="AT10" s="21">
        <v>4</v>
      </c>
      <c r="AU10" s="22">
        <v>5</v>
      </c>
      <c r="AV10" s="20">
        <v>1</v>
      </c>
      <c r="AW10" s="21">
        <v>2</v>
      </c>
      <c r="AX10" s="21">
        <v>3</v>
      </c>
      <c r="AY10" s="21">
        <v>4</v>
      </c>
      <c r="AZ10" s="22">
        <v>5</v>
      </c>
      <c r="BA10" s="20">
        <v>1</v>
      </c>
      <c r="BB10" s="21">
        <v>2</v>
      </c>
      <c r="BC10" s="21">
        <v>3</v>
      </c>
      <c r="BD10" s="21">
        <v>4</v>
      </c>
      <c r="BE10" s="22">
        <v>5</v>
      </c>
      <c r="BF10" s="20">
        <v>1</v>
      </c>
      <c r="BG10" s="21">
        <v>2</v>
      </c>
      <c r="BH10" s="21">
        <v>3</v>
      </c>
      <c r="BI10" s="21">
        <v>4</v>
      </c>
      <c r="BJ10" s="22">
        <v>5</v>
      </c>
      <c r="BK10" s="14"/>
    </row>
    <row r="11" spans="1:63" ht="15" x14ac:dyDescent="0.3">
      <c r="A11" s="23" t="s">
        <v>11</v>
      </c>
      <c r="B11" s="24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6"/>
    </row>
    <row r="12" spans="1:63" ht="15" x14ac:dyDescent="0.3">
      <c r="A12" s="27" t="s">
        <v>13</v>
      </c>
      <c r="B12" s="28" t="s">
        <v>14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30"/>
    </row>
    <row r="13" spans="1:63" x14ac:dyDescent="0.2">
      <c r="A13" s="31"/>
      <c r="B13" s="32" t="s">
        <v>15</v>
      </c>
      <c r="C13" s="33">
        <v>0</v>
      </c>
      <c r="D13" s="33">
        <v>98.96</v>
      </c>
      <c r="E13" s="33">
        <v>222.78</v>
      </c>
      <c r="F13" s="33">
        <v>0</v>
      </c>
      <c r="G13" s="33">
        <v>0</v>
      </c>
      <c r="H13" s="33">
        <v>30.73</v>
      </c>
      <c r="I13" s="33">
        <v>5060.4399999999996</v>
      </c>
      <c r="J13" s="33">
        <v>847.16</v>
      </c>
      <c r="K13" s="33">
        <v>0</v>
      </c>
      <c r="L13" s="33">
        <v>119.98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17.91</v>
      </c>
      <c r="S13" s="33">
        <v>195.93</v>
      </c>
      <c r="T13" s="33">
        <v>103.92</v>
      </c>
      <c r="U13" s="33">
        <v>0</v>
      </c>
      <c r="V13" s="33">
        <v>54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1.1399999999999999</v>
      </c>
      <c r="AC13" s="33">
        <v>4.49</v>
      </c>
      <c r="AD13" s="33">
        <v>0</v>
      </c>
      <c r="AE13" s="33">
        <v>0</v>
      </c>
      <c r="AF13" s="33">
        <v>5.04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1.35</v>
      </c>
      <c r="AM13" s="33">
        <v>3.6</v>
      </c>
      <c r="AN13" s="33">
        <v>0.3</v>
      </c>
      <c r="AO13" s="33">
        <v>0</v>
      </c>
      <c r="AP13" s="33">
        <v>2.17</v>
      </c>
      <c r="AQ13" s="33">
        <v>0</v>
      </c>
      <c r="AR13" s="33">
        <v>0.01</v>
      </c>
      <c r="AS13" s="33">
        <v>0</v>
      </c>
      <c r="AT13" s="33">
        <v>0</v>
      </c>
      <c r="AU13" s="33">
        <v>0</v>
      </c>
      <c r="AV13" s="33">
        <v>38.97</v>
      </c>
      <c r="AW13" s="33">
        <v>912.71</v>
      </c>
      <c r="AX13" s="33">
        <v>17.93</v>
      </c>
      <c r="AY13" s="33">
        <v>0</v>
      </c>
      <c r="AZ13" s="33">
        <v>176.34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83.13</v>
      </c>
      <c r="BG13" s="33">
        <v>94.25</v>
      </c>
      <c r="BH13" s="33">
        <v>16.53</v>
      </c>
      <c r="BI13" s="33">
        <v>0</v>
      </c>
      <c r="BJ13" s="33">
        <v>147.59</v>
      </c>
      <c r="BK13" s="34">
        <f>SUM(C13:BJ13)</f>
        <v>8257.36</v>
      </c>
    </row>
    <row r="14" spans="1:63" x14ac:dyDescent="0.2">
      <c r="A14" s="35"/>
      <c r="B14" s="32" t="s">
        <v>16</v>
      </c>
      <c r="C14" s="36">
        <v>0</v>
      </c>
      <c r="D14" s="36">
        <v>3011.23</v>
      </c>
      <c r="E14" s="36">
        <v>0</v>
      </c>
      <c r="F14" s="36">
        <v>0</v>
      </c>
      <c r="G14" s="36">
        <v>0</v>
      </c>
      <c r="H14" s="36">
        <v>40.29</v>
      </c>
      <c r="I14" s="36">
        <v>20032.990000000002</v>
      </c>
      <c r="J14" s="36">
        <v>1371.94</v>
      </c>
      <c r="K14" s="36">
        <v>0</v>
      </c>
      <c r="L14" s="36">
        <v>504.73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23.15</v>
      </c>
      <c r="S14" s="36">
        <v>480.54</v>
      </c>
      <c r="T14" s="36">
        <v>88.12</v>
      </c>
      <c r="U14" s="36">
        <v>0</v>
      </c>
      <c r="V14" s="36">
        <v>66.78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0.72</v>
      </c>
      <c r="AC14" s="36">
        <v>1.75</v>
      </c>
      <c r="AD14" s="36">
        <v>0</v>
      </c>
      <c r="AE14" s="36">
        <v>0</v>
      </c>
      <c r="AF14" s="36">
        <v>10.86</v>
      </c>
      <c r="AG14" s="36">
        <v>0</v>
      </c>
      <c r="AH14" s="36">
        <v>0</v>
      </c>
      <c r="AI14" s="36">
        <v>0</v>
      </c>
      <c r="AJ14" s="36">
        <v>0</v>
      </c>
      <c r="AK14" s="36">
        <v>0</v>
      </c>
      <c r="AL14" s="36">
        <v>0.33</v>
      </c>
      <c r="AM14" s="36">
        <v>1.1599999999999999</v>
      </c>
      <c r="AN14" s="36">
        <v>0</v>
      </c>
      <c r="AO14" s="36">
        <v>0</v>
      </c>
      <c r="AP14" s="36">
        <v>2.0499999999999998</v>
      </c>
      <c r="AQ14" s="36">
        <v>0</v>
      </c>
      <c r="AR14" s="36">
        <v>1.61</v>
      </c>
      <c r="AS14" s="36">
        <v>0</v>
      </c>
      <c r="AT14" s="36">
        <v>0</v>
      </c>
      <c r="AU14" s="36">
        <v>0</v>
      </c>
      <c r="AV14" s="36">
        <v>51.23</v>
      </c>
      <c r="AW14" s="36">
        <v>3174.02</v>
      </c>
      <c r="AX14" s="36">
        <v>9.89</v>
      </c>
      <c r="AY14" s="36">
        <v>0</v>
      </c>
      <c r="AZ14" s="36">
        <v>431.65</v>
      </c>
      <c r="BA14" s="36">
        <v>0</v>
      </c>
      <c r="BB14" s="36">
        <v>0</v>
      </c>
      <c r="BC14" s="36">
        <v>0</v>
      </c>
      <c r="BD14" s="36">
        <v>0</v>
      </c>
      <c r="BE14" s="36">
        <v>0</v>
      </c>
      <c r="BF14" s="36">
        <v>62.57</v>
      </c>
      <c r="BG14" s="36">
        <v>102.49</v>
      </c>
      <c r="BH14" s="36">
        <v>27.25</v>
      </c>
      <c r="BI14" s="36">
        <v>0</v>
      </c>
      <c r="BJ14" s="36">
        <v>101.61</v>
      </c>
      <c r="BK14" s="34">
        <f>SUM(C14:BJ14)</f>
        <v>29598.960000000006</v>
      </c>
    </row>
    <row r="15" spans="1:63" ht="13.5" thickBot="1" x14ac:dyDescent="0.25">
      <c r="A15" s="35"/>
      <c r="B15" s="32" t="s">
        <v>17</v>
      </c>
      <c r="C15" s="36">
        <v>0</v>
      </c>
      <c r="D15" s="36">
        <v>46.81</v>
      </c>
      <c r="E15" s="36">
        <v>0</v>
      </c>
      <c r="F15" s="36">
        <v>0</v>
      </c>
      <c r="G15" s="36">
        <v>0</v>
      </c>
      <c r="H15" s="36">
        <v>7.56</v>
      </c>
      <c r="I15" s="36">
        <v>4869.29</v>
      </c>
      <c r="J15" s="36">
        <v>20.38</v>
      </c>
      <c r="K15" s="36">
        <v>0</v>
      </c>
      <c r="L15" s="36">
        <v>75.260000000000005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3.36</v>
      </c>
      <c r="S15" s="36">
        <v>1180.22</v>
      </c>
      <c r="T15" s="36">
        <v>42.73</v>
      </c>
      <c r="U15" s="36">
        <v>0</v>
      </c>
      <c r="V15" s="36">
        <v>7.3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0.06</v>
      </c>
      <c r="AC15" s="36">
        <v>0.4</v>
      </c>
      <c r="AD15" s="36">
        <v>0</v>
      </c>
      <c r="AE15" s="36">
        <v>0</v>
      </c>
      <c r="AF15" s="36">
        <v>2.92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0.08</v>
      </c>
      <c r="AM15" s="36">
        <v>0.09</v>
      </c>
      <c r="AN15" s="36">
        <v>0</v>
      </c>
      <c r="AO15" s="36">
        <v>0</v>
      </c>
      <c r="AP15" s="36">
        <v>0.71</v>
      </c>
      <c r="AQ15" s="36">
        <v>0</v>
      </c>
      <c r="AR15" s="36">
        <v>33.06</v>
      </c>
      <c r="AS15" s="36">
        <v>0</v>
      </c>
      <c r="AT15" s="36">
        <v>0</v>
      </c>
      <c r="AU15" s="36">
        <v>0</v>
      </c>
      <c r="AV15" s="36">
        <v>10.95</v>
      </c>
      <c r="AW15" s="36">
        <v>993.43</v>
      </c>
      <c r="AX15" s="36">
        <v>19.670000000000002</v>
      </c>
      <c r="AY15" s="36">
        <v>0</v>
      </c>
      <c r="AZ15" s="36">
        <v>262.62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36">
        <v>20.38</v>
      </c>
      <c r="BG15" s="36">
        <v>27.31</v>
      </c>
      <c r="BH15" s="36">
        <v>13.55</v>
      </c>
      <c r="BI15" s="36">
        <v>0</v>
      </c>
      <c r="BJ15" s="36">
        <v>35.61</v>
      </c>
      <c r="BK15" s="34">
        <f>SUM(C15:BJ15)</f>
        <v>7673.7500000000009</v>
      </c>
    </row>
    <row r="16" spans="1:63" ht="13.5" thickBot="1" x14ac:dyDescent="0.25">
      <c r="A16" s="37"/>
      <c r="B16" s="38" t="s">
        <v>18</v>
      </c>
      <c r="C16" s="39">
        <f>SUM(C13:C15)</f>
        <v>0</v>
      </c>
      <c r="D16" s="39">
        <f t="shared" ref="D16:BK16" si="0">SUM(D13:D15)</f>
        <v>3157</v>
      </c>
      <c r="E16" s="39">
        <f t="shared" si="0"/>
        <v>222.78</v>
      </c>
      <c r="F16" s="39">
        <f t="shared" si="0"/>
        <v>0</v>
      </c>
      <c r="G16" s="39">
        <f t="shared" si="0"/>
        <v>0</v>
      </c>
      <c r="H16" s="39">
        <f t="shared" si="0"/>
        <v>78.58</v>
      </c>
      <c r="I16" s="39">
        <f t="shared" si="0"/>
        <v>29962.720000000001</v>
      </c>
      <c r="J16" s="39">
        <f t="shared" si="0"/>
        <v>2239.48</v>
      </c>
      <c r="K16" s="39">
        <f t="shared" si="0"/>
        <v>0</v>
      </c>
      <c r="L16" s="39">
        <f t="shared" si="0"/>
        <v>699.97</v>
      </c>
      <c r="M16" s="39">
        <f t="shared" si="0"/>
        <v>0</v>
      </c>
      <c r="N16" s="39">
        <f t="shared" si="0"/>
        <v>0</v>
      </c>
      <c r="O16" s="39">
        <f t="shared" si="0"/>
        <v>0</v>
      </c>
      <c r="P16" s="39">
        <f t="shared" si="0"/>
        <v>0</v>
      </c>
      <c r="Q16" s="39">
        <f t="shared" si="0"/>
        <v>0</v>
      </c>
      <c r="R16" s="39">
        <f t="shared" si="0"/>
        <v>44.42</v>
      </c>
      <c r="S16" s="39">
        <f t="shared" si="0"/>
        <v>1856.69</v>
      </c>
      <c r="T16" s="39">
        <f t="shared" si="0"/>
        <v>234.77</v>
      </c>
      <c r="U16" s="39">
        <f t="shared" si="0"/>
        <v>0</v>
      </c>
      <c r="V16" s="39">
        <f t="shared" si="0"/>
        <v>128.08000000000001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1.92</v>
      </c>
      <c r="AC16" s="39">
        <f t="shared" si="0"/>
        <v>6.6400000000000006</v>
      </c>
      <c r="AD16" s="39">
        <f t="shared" si="0"/>
        <v>0</v>
      </c>
      <c r="AE16" s="39">
        <f t="shared" si="0"/>
        <v>0</v>
      </c>
      <c r="AF16" s="39">
        <f t="shared" si="0"/>
        <v>18.82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1.7600000000000002</v>
      </c>
      <c r="AM16" s="39">
        <f t="shared" si="0"/>
        <v>4.8499999999999996</v>
      </c>
      <c r="AN16" s="39">
        <f t="shared" si="0"/>
        <v>0.3</v>
      </c>
      <c r="AO16" s="39">
        <f t="shared" si="0"/>
        <v>0</v>
      </c>
      <c r="AP16" s="39">
        <f t="shared" si="0"/>
        <v>4.93</v>
      </c>
      <c r="AQ16" s="39">
        <f t="shared" si="0"/>
        <v>0</v>
      </c>
      <c r="AR16" s="39">
        <f t="shared" si="0"/>
        <v>34.68</v>
      </c>
      <c r="AS16" s="39">
        <f t="shared" si="0"/>
        <v>0</v>
      </c>
      <c r="AT16" s="39">
        <f t="shared" si="0"/>
        <v>0</v>
      </c>
      <c r="AU16" s="39">
        <f t="shared" si="0"/>
        <v>0</v>
      </c>
      <c r="AV16" s="39">
        <f t="shared" si="0"/>
        <v>101.14999999999999</v>
      </c>
      <c r="AW16" s="39">
        <f t="shared" si="0"/>
        <v>5080.16</v>
      </c>
      <c r="AX16" s="39">
        <f t="shared" si="0"/>
        <v>47.49</v>
      </c>
      <c r="AY16" s="39">
        <f t="shared" si="0"/>
        <v>0</v>
      </c>
      <c r="AZ16" s="39">
        <f t="shared" si="0"/>
        <v>870.61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166.07999999999998</v>
      </c>
      <c r="BG16" s="39">
        <f t="shared" si="0"/>
        <v>224.05</v>
      </c>
      <c r="BH16" s="39">
        <f t="shared" si="0"/>
        <v>57.33</v>
      </c>
      <c r="BI16" s="39">
        <f t="shared" si="0"/>
        <v>0</v>
      </c>
      <c r="BJ16" s="39">
        <f t="shared" si="0"/>
        <v>284.81</v>
      </c>
      <c r="BK16" s="39">
        <f t="shared" si="0"/>
        <v>45530.070000000007</v>
      </c>
    </row>
    <row r="17" spans="1:63" x14ac:dyDescent="0.2">
      <c r="A17" s="40" t="s">
        <v>19</v>
      </c>
      <c r="B17" s="41" t="s">
        <v>20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3"/>
    </row>
    <row r="18" spans="1:63" ht="13.5" thickBot="1" x14ac:dyDescent="0.25">
      <c r="A18" s="31"/>
      <c r="B18" s="32" t="s">
        <v>21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32.630000000000003</v>
      </c>
      <c r="I18" s="33">
        <v>108.42</v>
      </c>
      <c r="J18" s="33">
        <v>0</v>
      </c>
      <c r="K18" s="33">
        <v>0</v>
      </c>
      <c r="L18" s="33">
        <v>64.02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4.8899999999999997</v>
      </c>
      <c r="S18" s="33">
        <v>79.489999999999995</v>
      </c>
      <c r="T18" s="33">
        <v>0</v>
      </c>
      <c r="U18" s="33">
        <v>0</v>
      </c>
      <c r="V18" s="33">
        <v>4.1900000000000004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0.41</v>
      </c>
      <c r="AC18" s="33">
        <v>0.65</v>
      </c>
      <c r="AD18" s="33">
        <v>1.42</v>
      </c>
      <c r="AE18" s="33">
        <v>0</v>
      </c>
      <c r="AF18" s="33">
        <v>0.42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7.0000000000000007E-2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26.16</v>
      </c>
      <c r="AW18" s="33">
        <v>156.81</v>
      </c>
      <c r="AX18" s="33">
        <v>30.18</v>
      </c>
      <c r="AY18" s="33">
        <v>0</v>
      </c>
      <c r="AZ18" s="33">
        <v>46.4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9.1999999999999993</v>
      </c>
      <c r="BG18" s="33">
        <v>26.76</v>
      </c>
      <c r="BH18" s="33">
        <v>0.24</v>
      </c>
      <c r="BI18" s="33">
        <v>0</v>
      </c>
      <c r="BJ18" s="33">
        <v>6.19</v>
      </c>
      <c r="BK18" s="34">
        <f>SUM(C18:BJ18)</f>
        <v>598.55000000000018</v>
      </c>
    </row>
    <row r="19" spans="1:63" ht="13.5" thickBot="1" x14ac:dyDescent="0.25">
      <c r="A19" s="37"/>
      <c r="B19" s="38" t="s">
        <v>22</v>
      </c>
      <c r="C19" s="39">
        <f t="shared" ref="C19:BK19" si="1">SUM(C18:C18)</f>
        <v>0</v>
      </c>
      <c r="D19" s="39">
        <f t="shared" si="1"/>
        <v>0</v>
      </c>
      <c r="E19" s="39">
        <f t="shared" si="1"/>
        <v>0</v>
      </c>
      <c r="F19" s="39">
        <f t="shared" si="1"/>
        <v>0</v>
      </c>
      <c r="G19" s="39">
        <f t="shared" si="1"/>
        <v>0</v>
      </c>
      <c r="H19" s="39">
        <f t="shared" si="1"/>
        <v>32.630000000000003</v>
      </c>
      <c r="I19" s="39">
        <f t="shared" si="1"/>
        <v>108.42</v>
      </c>
      <c r="J19" s="39">
        <f t="shared" si="1"/>
        <v>0</v>
      </c>
      <c r="K19" s="39">
        <f t="shared" si="1"/>
        <v>0</v>
      </c>
      <c r="L19" s="39">
        <f t="shared" si="1"/>
        <v>64.02</v>
      </c>
      <c r="M19" s="39">
        <f t="shared" si="1"/>
        <v>0</v>
      </c>
      <c r="N19" s="39">
        <f t="shared" si="1"/>
        <v>0</v>
      </c>
      <c r="O19" s="39">
        <f t="shared" si="1"/>
        <v>0</v>
      </c>
      <c r="P19" s="39">
        <f t="shared" si="1"/>
        <v>0</v>
      </c>
      <c r="Q19" s="39">
        <f t="shared" si="1"/>
        <v>0</v>
      </c>
      <c r="R19" s="39">
        <f t="shared" si="1"/>
        <v>4.8899999999999997</v>
      </c>
      <c r="S19" s="39">
        <f t="shared" si="1"/>
        <v>79.489999999999995</v>
      </c>
      <c r="T19" s="39">
        <f t="shared" si="1"/>
        <v>0</v>
      </c>
      <c r="U19" s="39">
        <f t="shared" si="1"/>
        <v>0</v>
      </c>
      <c r="V19" s="39">
        <f t="shared" si="1"/>
        <v>4.1900000000000004</v>
      </c>
      <c r="W19" s="39">
        <f t="shared" si="1"/>
        <v>0</v>
      </c>
      <c r="X19" s="39">
        <f t="shared" si="1"/>
        <v>0</v>
      </c>
      <c r="Y19" s="39">
        <f t="shared" si="1"/>
        <v>0</v>
      </c>
      <c r="Z19" s="39">
        <f t="shared" si="1"/>
        <v>0</v>
      </c>
      <c r="AA19" s="39">
        <f t="shared" si="1"/>
        <v>0</v>
      </c>
      <c r="AB19" s="39">
        <f t="shared" si="1"/>
        <v>0.41</v>
      </c>
      <c r="AC19" s="39">
        <f t="shared" si="1"/>
        <v>0.65</v>
      </c>
      <c r="AD19" s="39">
        <f t="shared" si="1"/>
        <v>1.42</v>
      </c>
      <c r="AE19" s="39">
        <f t="shared" si="1"/>
        <v>0</v>
      </c>
      <c r="AF19" s="39">
        <f t="shared" si="1"/>
        <v>0.42</v>
      </c>
      <c r="AG19" s="39">
        <f t="shared" si="1"/>
        <v>0</v>
      </c>
      <c r="AH19" s="39">
        <f t="shared" si="1"/>
        <v>0</v>
      </c>
      <c r="AI19" s="39">
        <f t="shared" si="1"/>
        <v>0</v>
      </c>
      <c r="AJ19" s="39">
        <f t="shared" si="1"/>
        <v>0</v>
      </c>
      <c r="AK19" s="39">
        <f t="shared" si="1"/>
        <v>0</v>
      </c>
      <c r="AL19" s="39">
        <f t="shared" si="1"/>
        <v>7.0000000000000007E-2</v>
      </c>
      <c r="AM19" s="39">
        <f t="shared" si="1"/>
        <v>0</v>
      </c>
      <c r="AN19" s="39">
        <f t="shared" si="1"/>
        <v>0</v>
      </c>
      <c r="AO19" s="39">
        <f t="shared" si="1"/>
        <v>0</v>
      </c>
      <c r="AP19" s="39">
        <f t="shared" si="1"/>
        <v>0</v>
      </c>
      <c r="AQ19" s="39">
        <f t="shared" si="1"/>
        <v>0</v>
      </c>
      <c r="AR19" s="39">
        <f t="shared" si="1"/>
        <v>0</v>
      </c>
      <c r="AS19" s="39">
        <f t="shared" si="1"/>
        <v>0</v>
      </c>
      <c r="AT19" s="39">
        <f t="shared" si="1"/>
        <v>0</v>
      </c>
      <c r="AU19" s="39">
        <f t="shared" si="1"/>
        <v>0</v>
      </c>
      <c r="AV19" s="39">
        <f t="shared" si="1"/>
        <v>26.16</v>
      </c>
      <c r="AW19" s="39">
        <f t="shared" si="1"/>
        <v>156.81</v>
      </c>
      <c r="AX19" s="39">
        <f t="shared" si="1"/>
        <v>30.18</v>
      </c>
      <c r="AY19" s="39">
        <f t="shared" si="1"/>
        <v>0</v>
      </c>
      <c r="AZ19" s="39">
        <f t="shared" si="1"/>
        <v>46.4</v>
      </c>
      <c r="BA19" s="39">
        <f t="shared" si="1"/>
        <v>0</v>
      </c>
      <c r="BB19" s="39">
        <f t="shared" si="1"/>
        <v>0</v>
      </c>
      <c r="BC19" s="39">
        <f t="shared" si="1"/>
        <v>0</v>
      </c>
      <c r="BD19" s="39">
        <f t="shared" si="1"/>
        <v>0</v>
      </c>
      <c r="BE19" s="39">
        <f t="shared" si="1"/>
        <v>0</v>
      </c>
      <c r="BF19" s="39">
        <f t="shared" si="1"/>
        <v>9.1999999999999993</v>
      </c>
      <c r="BG19" s="39">
        <f t="shared" si="1"/>
        <v>26.76</v>
      </c>
      <c r="BH19" s="39">
        <f t="shared" si="1"/>
        <v>0.24</v>
      </c>
      <c r="BI19" s="39">
        <f t="shared" si="1"/>
        <v>0</v>
      </c>
      <c r="BJ19" s="39">
        <f t="shared" si="1"/>
        <v>6.19</v>
      </c>
      <c r="BK19" s="39">
        <f t="shared" si="1"/>
        <v>598.55000000000018</v>
      </c>
    </row>
    <row r="20" spans="1:63" x14ac:dyDescent="0.2">
      <c r="A20" s="40" t="s">
        <v>23</v>
      </c>
      <c r="B20" s="41" t="s">
        <v>24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3"/>
    </row>
    <row r="21" spans="1:63" x14ac:dyDescent="0.2">
      <c r="A21" s="31"/>
      <c r="B21" s="32" t="s">
        <v>25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0.1</v>
      </c>
      <c r="I21" s="33">
        <v>1.04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0.01</v>
      </c>
      <c r="S21" s="33">
        <v>0</v>
      </c>
      <c r="T21" s="33">
        <v>0</v>
      </c>
      <c r="U21" s="33">
        <v>0</v>
      </c>
      <c r="V21" s="33">
        <v>0.01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0.05</v>
      </c>
      <c r="AC21" s="33">
        <v>0</v>
      </c>
      <c r="AD21" s="33">
        <v>0</v>
      </c>
      <c r="AE21" s="33">
        <v>0</v>
      </c>
      <c r="AF21" s="33">
        <v>0.22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0.53</v>
      </c>
      <c r="AW21" s="33">
        <v>0.25</v>
      </c>
      <c r="AX21" s="33">
        <v>0</v>
      </c>
      <c r="AY21" s="33">
        <v>0</v>
      </c>
      <c r="AZ21" s="33">
        <v>0.69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0.51</v>
      </c>
      <c r="BG21" s="33">
        <v>0.33</v>
      </c>
      <c r="BH21" s="33">
        <v>0</v>
      </c>
      <c r="BI21" s="33">
        <v>0</v>
      </c>
      <c r="BJ21" s="33">
        <v>0.65</v>
      </c>
      <c r="BK21" s="34">
        <f t="shared" ref="BK21:BK61" si="2">SUM(C21:BJ21)</f>
        <v>4.3900000000000006</v>
      </c>
    </row>
    <row r="22" spans="1:63" x14ac:dyDescent="0.2">
      <c r="A22" s="31"/>
      <c r="B22" s="32" t="s">
        <v>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0.16</v>
      </c>
      <c r="I22" s="33">
        <v>0</v>
      </c>
      <c r="J22" s="33">
        <v>0</v>
      </c>
      <c r="K22" s="33">
        <v>0</v>
      </c>
      <c r="L22" s="33">
        <v>0.01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0.17</v>
      </c>
      <c r="S22" s="33">
        <v>0</v>
      </c>
      <c r="T22" s="33">
        <v>0</v>
      </c>
      <c r="U22" s="33">
        <v>0</v>
      </c>
      <c r="V22" s="33">
        <v>0.03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0.05</v>
      </c>
      <c r="AC22" s="33">
        <v>0.56000000000000005</v>
      </c>
      <c r="AD22" s="33">
        <v>0</v>
      </c>
      <c r="AE22" s="33">
        <v>0</v>
      </c>
      <c r="AF22" s="33">
        <v>0.04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0.01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0.27</v>
      </c>
      <c r="AW22" s="33">
        <v>0.4</v>
      </c>
      <c r="AX22" s="33">
        <v>0</v>
      </c>
      <c r="AY22" s="33">
        <v>0</v>
      </c>
      <c r="AZ22" s="33">
        <v>0.65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0.59</v>
      </c>
      <c r="BG22" s="33">
        <v>0.09</v>
      </c>
      <c r="BH22" s="33">
        <v>0</v>
      </c>
      <c r="BI22" s="33">
        <v>0</v>
      </c>
      <c r="BJ22" s="33">
        <v>0.09</v>
      </c>
      <c r="BK22" s="34">
        <f t="shared" si="2"/>
        <v>3.1199999999999997</v>
      </c>
    </row>
    <row r="23" spans="1:63" x14ac:dyDescent="0.2">
      <c r="A23" s="31"/>
      <c r="B23" s="32" t="s">
        <v>27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0.08</v>
      </c>
      <c r="I23" s="33">
        <v>0.36</v>
      </c>
      <c r="J23" s="33">
        <v>0</v>
      </c>
      <c r="K23" s="33">
        <v>0</v>
      </c>
      <c r="L23" s="33">
        <v>1.1599999999999999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0.18</v>
      </c>
      <c r="S23" s="33">
        <v>0.17</v>
      </c>
      <c r="T23" s="33">
        <v>0</v>
      </c>
      <c r="U23" s="33">
        <v>0</v>
      </c>
      <c r="V23" s="33">
        <v>5.69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0.02</v>
      </c>
      <c r="AC23" s="33">
        <v>0</v>
      </c>
      <c r="AD23" s="33">
        <v>0</v>
      </c>
      <c r="AE23" s="33">
        <v>0</v>
      </c>
      <c r="AF23" s="33">
        <v>0.06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0.01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1.45</v>
      </c>
      <c r="AW23" s="33">
        <v>2.4500000000000002</v>
      </c>
      <c r="AX23" s="33">
        <v>0</v>
      </c>
      <c r="AY23" s="33">
        <v>0</v>
      </c>
      <c r="AZ23" s="33">
        <v>2.74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5.4</v>
      </c>
      <c r="BG23" s="33">
        <v>0.5</v>
      </c>
      <c r="BH23" s="33">
        <v>0</v>
      </c>
      <c r="BI23" s="33">
        <v>0</v>
      </c>
      <c r="BJ23" s="33">
        <v>2</v>
      </c>
      <c r="BK23" s="34">
        <f t="shared" si="2"/>
        <v>22.27</v>
      </c>
    </row>
    <row r="24" spans="1:63" x14ac:dyDescent="0.2">
      <c r="A24" s="31"/>
      <c r="B24" s="32" t="s">
        <v>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0.06</v>
      </c>
      <c r="J24" s="33">
        <v>0</v>
      </c>
      <c r="K24" s="33">
        <v>0</v>
      </c>
      <c r="L24" s="33">
        <v>0.09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0.06</v>
      </c>
      <c r="S24" s="33">
        <v>0</v>
      </c>
      <c r="T24" s="33">
        <v>0</v>
      </c>
      <c r="U24" s="33">
        <v>0</v>
      </c>
      <c r="V24" s="33">
        <v>0.01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0.03</v>
      </c>
      <c r="AC24" s="33">
        <v>0</v>
      </c>
      <c r="AD24" s="33">
        <v>0</v>
      </c>
      <c r="AE24" s="33">
        <v>0</v>
      </c>
      <c r="AF24" s="33">
        <v>0.01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1.23</v>
      </c>
      <c r="AW24" s="33">
        <v>0.01</v>
      </c>
      <c r="AX24" s="33">
        <v>0</v>
      </c>
      <c r="AY24" s="33">
        <v>0</v>
      </c>
      <c r="AZ24" s="33">
        <v>1.32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0.65</v>
      </c>
      <c r="BG24" s="33">
        <v>0.02</v>
      </c>
      <c r="BH24" s="33">
        <v>0</v>
      </c>
      <c r="BI24" s="33">
        <v>0</v>
      </c>
      <c r="BJ24" s="33">
        <v>0.19</v>
      </c>
      <c r="BK24" s="34">
        <f t="shared" si="2"/>
        <v>3.68</v>
      </c>
    </row>
    <row r="25" spans="1:63" x14ac:dyDescent="0.2">
      <c r="A25" s="31"/>
      <c r="B25" s="32" t="s">
        <v>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0.12</v>
      </c>
      <c r="I25" s="33">
        <v>0.81</v>
      </c>
      <c r="J25" s="33">
        <v>0</v>
      </c>
      <c r="K25" s="33">
        <v>0</v>
      </c>
      <c r="L25" s="33">
        <v>0.16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0.04</v>
      </c>
      <c r="S25" s="33">
        <v>0</v>
      </c>
      <c r="T25" s="33">
        <v>0</v>
      </c>
      <c r="U25" s="33">
        <v>0</v>
      </c>
      <c r="V25" s="33">
        <v>7.0000000000000007E-2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0.03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0.11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0.46</v>
      </c>
      <c r="AW25" s="33">
        <v>0.02</v>
      </c>
      <c r="AX25" s="33">
        <v>0</v>
      </c>
      <c r="AY25" s="33">
        <v>0</v>
      </c>
      <c r="AZ25" s="33">
        <v>0.44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0.6</v>
      </c>
      <c r="BG25" s="33">
        <v>0.05</v>
      </c>
      <c r="BH25" s="33">
        <v>0</v>
      </c>
      <c r="BI25" s="33">
        <v>0</v>
      </c>
      <c r="BJ25" s="33">
        <v>0.43</v>
      </c>
      <c r="BK25" s="34">
        <f t="shared" si="2"/>
        <v>3.3400000000000003</v>
      </c>
    </row>
    <row r="26" spans="1:63" x14ac:dyDescent="0.2">
      <c r="A26" s="31"/>
      <c r="B26" s="32" t="s">
        <v>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0.01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0.01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0.01</v>
      </c>
      <c r="AC26" s="33">
        <v>0</v>
      </c>
      <c r="AD26" s="33">
        <v>0</v>
      </c>
      <c r="AE26" s="33">
        <v>0</v>
      </c>
      <c r="AF26" s="33">
        <v>0.17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0.56000000000000005</v>
      </c>
      <c r="AW26" s="33">
        <v>0.81</v>
      </c>
      <c r="AX26" s="33">
        <v>0</v>
      </c>
      <c r="AY26" s="33">
        <v>0</v>
      </c>
      <c r="AZ26" s="33">
        <v>0.75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0.76</v>
      </c>
      <c r="BG26" s="33">
        <v>0.05</v>
      </c>
      <c r="BH26" s="33">
        <v>0</v>
      </c>
      <c r="BI26" s="33">
        <v>0</v>
      </c>
      <c r="BJ26" s="33">
        <v>0.31</v>
      </c>
      <c r="BK26" s="34">
        <f t="shared" si="2"/>
        <v>3.44</v>
      </c>
    </row>
    <row r="27" spans="1:63" x14ac:dyDescent="0.2">
      <c r="A27" s="31"/>
      <c r="B27" s="32" t="s">
        <v>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0.03</v>
      </c>
      <c r="I27" s="33">
        <v>0</v>
      </c>
      <c r="J27" s="33">
        <v>0</v>
      </c>
      <c r="K27" s="33">
        <v>0</v>
      </c>
      <c r="L27" s="33">
        <v>0.03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0.04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0.08</v>
      </c>
      <c r="AC27" s="33">
        <v>0</v>
      </c>
      <c r="AD27" s="33">
        <v>0</v>
      </c>
      <c r="AE27" s="33">
        <v>0</v>
      </c>
      <c r="AF27" s="33">
        <v>0.53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0.73</v>
      </c>
      <c r="AW27" s="33">
        <v>1.06</v>
      </c>
      <c r="AX27" s="33">
        <v>0</v>
      </c>
      <c r="AY27" s="33">
        <v>0</v>
      </c>
      <c r="AZ27" s="33">
        <v>0.9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0.73</v>
      </c>
      <c r="BG27" s="33">
        <v>0.03</v>
      </c>
      <c r="BH27" s="33">
        <v>0.04</v>
      </c>
      <c r="BI27" s="33">
        <v>0</v>
      </c>
      <c r="BJ27" s="33">
        <v>0.56999999999999995</v>
      </c>
      <c r="BK27" s="34">
        <f t="shared" si="2"/>
        <v>4.7700000000000005</v>
      </c>
    </row>
    <row r="28" spans="1:63" x14ac:dyDescent="0.2">
      <c r="A28" s="31"/>
      <c r="B28" s="32" t="s">
        <v>32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0.01</v>
      </c>
      <c r="I28" s="33">
        <v>0</v>
      </c>
      <c r="J28" s="33">
        <v>0</v>
      </c>
      <c r="K28" s="33">
        <v>0</v>
      </c>
      <c r="L28" s="33">
        <v>0.11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0.01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0.01</v>
      </c>
      <c r="AC28" s="33">
        <v>0</v>
      </c>
      <c r="AD28" s="33">
        <v>0</v>
      </c>
      <c r="AE28" s="33">
        <v>0</v>
      </c>
      <c r="AF28" s="33">
        <v>0.08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0.21</v>
      </c>
      <c r="AW28" s="33">
        <v>0</v>
      </c>
      <c r="AX28" s="33">
        <v>0</v>
      </c>
      <c r="AY28" s="33">
        <v>0</v>
      </c>
      <c r="AZ28" s="33">
        <v>0.21000000000000002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0.1</v>
      </c>
      <c r="BG28" s="33">
        <v>0</v>
      </c>
      <c r="BH28" s="33">
        <v>0</v>
      </c>
      <c r="BI28" s="33">
        <v>0</v>
      </c>
      <c r="BJ28" s="33">
        <v>0.01</v>
      </c>
      <c r="BK28" s="34">
        <f t="shared" si="2"/>
        <v>0.75000000000000011</v>
      </c>
    </row>
    <row r="29" spans="1:63" x14ac:dyDescent="0.2">
      <c r="A29" s="31"/>
      <c r="B29" s="32" t="s">
        <v>33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0.12</v>
      </c>
      <c r="I29" s="33">
        <v>0</v>
      </c>
      <c r="J29" s="33">
        <v>0</v>
      </c>
      <c r="K29" s="33">
        <v>0</v>
      </c>
      <c r="L29" s="33">
        <v>0.03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0.08</v>
      </c>
      <c r="S29" s="33">
        <v>0</v>
      </c>
      <c r="T29" s="33">
        <v>0</v>
      </c>
      <c r="U29" s="33">
        <v>0</v>
      </c>
      <c r="V29" s="33">
        <v>0.01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0.13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0.03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0.32</v>
      </c>
      <c r="AW29" s="33">
        <v>0</v>
      </c>
      <c r="AX29" s="33">
        <v>0</v>
      </c>
      <c r="AY29" s="33">
        <v>0</v>
      </c>
      <c r="AZ29" s="33">
        <v>0.3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0.6</v>
      </c>
      <c r="BG29" s="33">
        <v>0.08</v>
      </c>
      <c r="BH29" s="33">
        <v>0</v>
      </c>
      <c r="BI29" s="33">
        <v>0</v>
      </c>
      <c r="BJ29" s="33">
        <v>0.25</v>
      </c>
      <c r="BK29" s="34">
        <f t="shared" si="2"/>
        <v>1.9500000000000002</v>
      </c>
    </row>
    <row r="30" spans="1:63" x14ac:dyDescent="0.2">
      <c r="A30" s="31"/>
      <c r="B30" s="32" t="s">
        <v>34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0.01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0.14000000000000001</v>
      </c>
      <c r="AW30" s="33">
        <v>0</v>
      </c>
      <c r="AX30" s="33">
        <v>0</v>
      </c>
      <c r="AY30" s="33">
        <v>0</v>
      </c>
      <c r="AZ30" s="33">
        <v>0.02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0.09</v>
      </c>
      <c r="BG30" s="33">
        <v>0</v>
      </c>
      <c r="BH30" s="33">
        <v>0</v>
      </c>
      <c r="BI30" s="33">
        <v>0</v>
      </c>
      <c r="BJ30" s="33">
        <v>0.04</v>
      </c>
      <c r="BK30" s="34">
        <f t="shared" si="2"/>
        <v>0.3</v>
      </c>
    </row>
    <row r="31" spans="1:63" x14ac:dyDescent="0.2">
      <c r="A31" s="31"/>
      <c r="B31" s="32" t="s">
        <v>35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0.13</v>
      </c>
      <c r="I31" s="33">
        <v>0.04</v>
      </c>
      <c r="J31" s="33">
        <v>0</v>
      </c>
      <c r="K31" s="33">
        <v>0</v>
      </c>
      <c r="L31" s="33">
        <v>0.03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7.0000000000000007E-2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0.06</v>
      </c>
      <c r="AC31" s="33">
        <v>0</v>
      </c>
      <c r="AD31" s="33">
        <v>0</v>
      </c>
      <c r="AE31" s="33">
        <v>0</v>
      </c>
      <c r="AF31" s="33">
        <v>0.24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0.48</v>
      </c>
      <c r="AW31" s="33">
        <v>0.09</v>
      </c>
      <c r="AX31" s="33">
        <v>0</v>
      </c>
      <c r="AY31" s="33">
        <v>0</v>
      </c>
      <c r="AZ31" s="33">
        <v>1.19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0.51</v>
      </c>
      <c r="BG31" s="33">
        <v>0</v>
      </c>
      <c r="BH31" s="33">
        <v>0</v>
      </c>
      <c r="BI31" s="33">
        <v>0</v>
      </c>
      <c r="BJ31" s="33">
        <v>0.44</v>
      </c>
      <c r="BK31" s="34">
        <f t="shared" si="2"/>
        <v>3.28</v>
      </c>
    </row>
    <row r="32" spans="1:63" x14ac:dyDescent="0.2">
      <c r="A32" s="31"/>
      <c r="B32" s="32" t="s">
        <v>36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0.1</v>
      </c>
      <c r="I32" s="33">
        <v>1.53</v>
      </c>
      <c r="J32" s="33">
        <v>0</v>
      </c>
      <c r="K32" s="33">
        <v>0</v>
      </c>
      <c r="L32" s="33">
        <v>0.56999999999999995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0.02</v>
      </c>
      <c r="S32" s="33">
        <v>0</v>
      </c>
      <c r="T32" s="33">
        <v>0</v>
      </c>
      <c r="U32" s="33">
        <v>0</v>
      </c>
      <c r="V32" s="33">
        <v>0.02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0.01</v>
      </c>
      <c r="AC32" s="33">
        <v>0</v>
      </c>
      <c r="AD32" s="33">
        <v>0</v>
      </c>
      <c r="AE32" s="33">
        <v>0</v>
      </c>
      <c r="AF32" s="33">
        <v>0.03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1.02</v>
      </c>
      <c r="AW32" s="33">
        <v>0.6</v>
      </c>
      <c r="AX32" s="33">
        <v>0</v>
      </c>
      <c r="AY32" s="33">
        <v>0</v>
      </c>
      <c r="AZ32" s="33">
        <v>0.79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0.52</v>
      </c>
      <c r="BG32" s="33">
        <v>0</v>
      </c>
      <c r="BH32" s="33">
        <v>0</v>
      </c>
      <c r="BI32" s="33">
        <v>0</v>
      </c>
      <c r="BJ32" s="33">
        <v>1.07</v>
      </c>
      <c r="BK32" s="34">
        <f t="shared" si="2"/>
        <v>6.2799999999999994</v>
      </c>
    </row>
    <row r="33" spans="1:63" x14ac:dyDescent="0.2">
      <c r="A33" s="31"/>
      <c r="B33" s="32" t="s">
        <v>37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0.31</v>
      </c>
      <c r="I33" s="33">
        <v>2.1</v>
      </c>
      <c r="J33" s="33">
        <v>0</v>
      </c>
      <c r="K33" s="33">
        <v>0</v>
      </c>
      <c r="L33" s="33">
        <v>0.36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0.05</v>
      </c>
      <c r="S33" s="33">
        <v>0</v>
      </c>
      <c r="T33" s="33">
        <v>1.19</v>
      </c>
      <c r="U33" s="33">
        <v>0</v>
      </c>
      <c r="V33" s="33">
        <v>0.09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0.02</v>
      </c>
      <c r="AC33" s="33">
        <v>0.02</v>
      </c>
      <c r="AD33" s="33">
        <v>0</v>
      </c>
      <c r="AE33" s="33">
        <v>0</v>
      </c>
      <c r="AF33" s="33">
        <v>0.34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0.61</v>
      </c>
      <c r="AW33" s="33">
        <v>0.08</v>
      </c>
      <c r="AX33" s="33">
        <v>0</v>
      </c>
      <c r="AY33" s="33">
        <v>0</v>
      </c>
      <c r="AZ33" s="33">
        <v>1.29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0.72</v>
      </c>
      <c r="BG33" s="33">
        <v>7.0000000000000007E-2</v>
      </c>
      <c r="BH33" s="33">
        <v>0</v>
      </c>
      <c r="BI33" s="33">
        <v>0</v>
      </c>
      <c r="BJ33" s="33">
        <v>0.37</v>
      </c>
      <c r="BK33" s="34">
        <f t="shared" si="2"/>
        <v>7.6199999999999992</v>
      </c>
    </row>
    <row r="34" spans="1:63" x14ac:dyDescent="0.2">
      <c r="A34" s="31"/>
      <c r="B34" s="32" t="s">
        <v>38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0.04</v>
      </c>
      <c r="I34" s="33">
        <v>0</v>
      </c>
      <c r="J34" s="33">
        <v>0</v>
      </c>
      <c r="K34" s="33">
        <v>0</v>
      </c>
      <c r="L34" s="33">
        <v>0.02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0.01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0.01</v>
      </c>
      <c r="AC34" s="33">
        <v>0</v>
      </c>
      <c r="AD34" s="33">
        <v>0</v>
      </c>
      <c r="AE34" s="33">
        <v>0</v>
      </c>
      <c r="AF34" s="33">
        <v>0.03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0.19</v>
      </c>
      <c r="AW34" s="33">
        <v>0.79</v>
      </c>
      <c r="AX34" s="33">
        <v>0</v>
      </c>
      <c r="AY34" s="33">
        <v>0</v>
      </c>
      <c r="AZ34" s="33">
        <v>1.95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0.44</v>
      </c>
      <c r="BG34" s="33">
        <v>0.02</v>
      </c>
      <c r="BH34" s="33">
        <v>0</v>
      </c>
      <c r="BI34" s="33">
        <v>0</v>
      </c>
      <c r="BJ34" s="33">
        <v>0.27</v>
      </c>
      <c r="BK34" s="34">
        <f t="shared" si="2"/>
        <v>3.77</v>
      </c>
    </row>
    <row r="35" spans="1:63" x14ac:dyDescent="0.2">
      <c r="A35" s="31"/>
      <c r="B35" s="32" t="s">
        <v>39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0.09</v>
      </c>
      <c r="I35" s="33">
        <v>26.94</v>
      </c>
      <c r="J35" s="33">
        <v>0</v>
      </c>
      <c r="K35" s="33">
        <v>0</v>
      </c>
      <c r="L35" s="33">
        <v>10.97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0.05</v>
      </c>
      <c r="S35" s="33">
        <v>0</v>
      </c>
      <c r="T35" s="33">
        <v>2.69</v>
      </c>
      <c r="U35" s="33">
        <v>0</v>
      </c>
      <c r="V35" s="33">
        <v>0.56999999999999995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1.4</v>
      </c>
      <c r="AW35" s="33">
        <v>7.48</v>
      </c>
      <c r="AX35" s="33">
        <v>0</v>
      </c>
      <c r="AY35" s="33">
        <v>0</v>
      </c>
      <c r="AZ35" s="33">
        <v>18.180000000000003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0.1</v>
      </c>
      <c r="BG35" s="33">
        <v>0.08</v>
      </c>
      <c r="BH35" s="33">
        <v>0</v>
      </c>
      <c r="BI35" s="33">
        <v>0</v>
      </c>
      <c r="BJ35" s="33">
        <v>0.35</v>
      </c>
      <c r="BK35" s="34">
        <f t="shared" si="2"/>
        <v>68.899999999999991</v>
      </c>
    </row>
    <row r="36" spans="1:63" x14ac:dyDescent="0.2">
      <c r="A36" s="31"/>
      <c r="B36" s="32" t="s">
        <v>40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0.12</v>
      </c>
      <c r="I36" s="33">
        <v>38.81</v>
      </c>
      <c r="J36" s="33">
        <v>0</v>
      </c>
      <c r="K36" s="33">
        <v>0</v>
      </c>
      <c r="L36" s="33">
        <v>25.42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6.64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0.02</v>
      </c>
      <c r="AW36" s="33">
        <v>0</v>
      </c>
      <c r="AX36" s="33">
        <v>0</v>
      </c>
      <c r="AY36" s="33">
        <v>0</v>
      </c>
      <c r="AZ36" s="33">
        <v>7.58</v>
      </c>
      <c r="BA36" s="33">
        <v>0</v>
      </c>
      <c r="BB36" s="33">
        <v>0</v>
      </c>
      <c r="BC36" s="33">
        <v>0</v>
      </c>
      <c r="BD36" s="33">
        <v>0</v>
      </c>
      <c r="BE36" s="33">
        <v>0</v>
      </c>
      <c r="BF36" s="33">
        <v>0.01</v>
      </c>
      <c r="BG36" s="33">
        <v>0.66</v>
      </c>
      <c r="BH36" s="33">
        <v>0</v>
      </c>
      <c r="BI36" s="33">
        <v>0</v>
      </c>
      <c r="BJ36" s="33">
        <v>0.13</v>
      </c>
      <c r="BK36" s="34">
        <f t="shared" si="2"/>
        <v>79.389999999999986</v>
      </c>
    </row>
    <row r="37" spans="1:63" x14ac:dyDescent="0.2">
      <c r="A37" s="31"/>
      <c r="B37" s="32" t="s">
        <v>41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0.56000000000000005</v>
      </c>
      <c r="I37" s="33">
        <v>13.69</v>
      </c>
      <c r="J37" s="33">
        <v>0</v>
      </c>
      <c r="K37" s="33">
        <v>0</v>
      </c>
      <c r="L37" s="33">
        <v>4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0.37</v>
      </c>
      <c r="S37" s="33">
        <v>9.9700000000000006</v>
      </c>
      <c r="T37" s="33">
        <v>1.33</v>
      </c>
      <c r="U37" s="33">
        <v>0</v>
      </c>
      <c r="V37" s="33">
        <v>3.75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0.01</v>
      </c>
      <c r="AC37" s="33">
        <v>0</v>
      </c>
      <c r="AD37" s="33">
        <v>0</v>
      </c>
      <c r="AE37" s="33">
        <v>0</v>
      </c>
      <c r="AF37" s="33">
        <v>0.05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0.28999999999999998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33">
        <v>2.02</v>
      </c>
      <c r="AW37" s="33">
        <v>10.46</v>
      </c>
      <c r="AX37" s="33">
        <v>0</v>
      </c>
      <c r="AY37" s="33">
        <v>0</v>
      </c>
      <c r="AZ37" s="33">
        <v>14.2</v>
      </c>
      <c r="BA37" s="33">
        <v>0</v>
      </c>
      <c r="BB37" s="33">
        <v>0</v>
      </c>
      <c r="BC37" s="33">
        <v>0</v>
      </c>
      <c r="BD37" s="33">
        <v>0</v>
      </c>
      <c r="BE37" s="33">
        <v>0</v>
      </c>
      <c r="BF37" s="33">
        <v>3.76</v>
      </c>
      <c r="BG37" s="33">
        <v>2.16</v>
      </c>
      <c r="BH37" s="33">
        <v>0</v>
      </c>
      <c r="BI37" s="33">
        <v>0</v>
      </c>
      <c r="BJ37" s="33">
        <v>11.22</v>
      </c>
      <c r="BK37" s="34">
        <f t="shared" si="2"/>
        <v>77.84</v>
      </c>
    </row>
    <row r="38" spans="1:63" x14ac:dyDescent="0.2">
      <c r="A38" s="31"/>
      <c r="B38" s="32" t="s">
        <v>42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0.19</v>
      </c>
      <c r="I38" s="33">
        <v>38.979999999999997</v>
      </c>
      <c r="J38" s="33">
        <v>0</v>
      </c>
      <c r="K38" s="33">
        <v>0</v>
      </c>
      <c r="L38" s="33">
        <v>15.82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0.01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0.39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0</v>
      </c>
      <c r="AV38" s="33">
        <v>0.1</v>
      </c>
      <c r="AW38" s="33">
        <v>14.72</v>
      </c>
      <c r="AX38" s="33">
        <v>0</v>
      </c>
      <c r="AY38" s="33">
        <v>0</v>
      </c>
      <c r="AZ38" s="33">
        <v>12.28</v>
      </c>
      <c r="BA38" s="33">
        <v>0</v>
      </c>
      <c r="BB38" s="33">
        <v>0</v>
      </c>
      <c r="BC38" s="33">
        <v>0</v>
      </c>
      <c r="BD38" s="33">
        <v>0</v>
      </c>
      <c r="BE38" s="33">
        <v>0</v>
      </c>
      <c r="BF38" s="33">
        <v>0.03</v>
      </c>
      <c r="BG38" s="33">
        <v>0</v>
      </c>
      <c r="BH38" s="33">
        <v>0</v>
      </c>
      <c r="BI38" s="33">
        <v>0</v>
      </c>
      <c r="BJ38" s="33">
        <v>1.96</v>
      </c>
      <c r="BK38" s="34">
        <f t="shared" si="2"/>
        <v>84.47999999999999</v>
      </c>
    </row>
    <row r="39" spans="1:63" x14ac:dyDescent="0.2">
      <c r="A39" s="31"/>
      <c r="B39" s="32" t="s">
        <v>43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>
        <v>1.73</v>
      </c>
      <c r="I39" s="33">
        <v>10.07</v>
      </c>
      <c r="J39" s="33">
        <v>0</v>
      </c>
      <c r="K39" s="33">
        <v>0</v>
      </c>
      <c r="L39" s="33">
        <v>21.23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0.91</v>
      </c>
      <c r="S39" s="33">
        <v>0.35</v>
      </c>
      <c r="T39" s="33">
        <v>0</v>
      </c>
      <c r="U39" s="33">
        <v>0</v>
      </c>
      <c r="V39" s="33">
        <v>6.54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0.18</v>
      </c>
      <c r="AC39" s="33">
        <v>7.0000000000000007E-2</v>
      </c>
      <c r="AD39" s="33">
        <v>0</v>
      </c>
      <c r="AE39" s="33">
        <v>0</v>
      </c>
      <c r="AF39" s="33">
        <v>0.08</v>
      </c>
      <c r="AG39" s="33">
        <v>0</v>
      </c>
      <c r="AH39" s="33">
        <v>0</v>
      </c>
      <c r="AI39" s="33">
        <v>0</v>
      </c>
      <c r="AJ39" s="33">
        <v>0</v>
      </c>
      <c r="AK39" s="33">
        <v>0</v>
      </c>
      <c r="AL39" s="33">
        <v>0.05</v>
      </c>
      <c r="AM39" s="33">
        <v>0.03</v>
      </c>
      <c r="AN39" s="33">
        <v>0</v>
      </c>
      <c r="AO39" s="33">
        <v>0</v>
      </c>
      <c r="AP39" s="33">
        <v>0.08</v>
      </c>
      <c r="AQ39" s="33">
        <v>0</v>
      </c>
      <c r="AR39" s="33">
        <v>0</v>
      </c>
      <c r="AS39" s="33">
        <v>0</v>
      </c>
      <c r="AT39" s="33">
        <v>0</v>
      </c>
      <c r="AU39" s="33">
        <v>0</v>
      </c>
      <c r="AV39" s="33">
        <v>5.07</v>
      </c>
      <c r="AW39" s="33">
        <v>5.46</v>
      </c>
      <c r="AX39" s="33">
        <v>1.31</v>
      </c>
      <c r="AY39" s="33">
        <v>0</v>
      </c>
      <c r="AZ39" s="33">
        <v>32.49</v>
      </c>
      <c r="BA39" s="33">
        <v>0</v>
      </c>
      <c r="BB39" s="33">
        <v>0</v>
      </c>
      <c r="BC39" s="33">
        <v>0</v>
      </c>
      <c r="BD39" s="33">
        <v>0</v>
      </c>
      <c r="BE39" s="33">
        <v>0</v>
      </c>
      <c r="BF39" s="33">
        <v>10.64</v>
      </c>
      <c r="BG39" s="33">
        <v>18.149999999999999</v>
      </c>
      <c r="BH39" s="33">
        <v>5.78</v>
      </c>
      <c r="BI39" s="33">
        <v>0</v>
      </c>
      <c r="BJ39" s="33">
        <v>25.47</v>
      </c>
      <c r="BK39" s="34">
        <f t="shared" si="2"/>
        <v>145.69</v>
      </c>
    </row>
    <row r="40" spans="1:63" x14ac:dyDescent="0.2">
      <c r="A40" s="31"/>
      <c r="B40" s="32" t="s">
        <v>44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0.12</v>
      </c>
      <c r="I40" s="33">
        <v>67.59</v>
      </c>
      <c r="J40" s="33">
        <v>0</v>
      </c>
      <c r="K40" s="33">
        <v>0</v>
      </c>
      <c r="L40" s="33">
        <v>30.29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0.02</v>
      </c>
      <c r="S40" s="33">
        <v>7.0000000000000007E-2</v>
      </c>
      <c r="T40" s="33">
        <v>0.26</v>
      </c>
      <c r="U40" s="33">
        <v>0</v>
      </c>
      <c r="V40" s="33">
        <v>0.82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0.14000000000000001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0.03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0</v>
      </c>
      <c r="AT40" s="33">
        <v>0</v>
      </c>
      <c r="AU40" s="33">
        <v>0</v>
      </c>
      <c r="AV40" s="33">
        <v>2.31</v>
      </c>
      <c r="AW40" s="33">
        <v>19.75</v>
      </c>
      <c r="AX40" s="33">
        <v>0</v>
      </c>
      <c r="AY40" s="33">
        <v>0</v>
      </c>
      <c r="AZ40" s="33">
        <v>110.23</v>
      </c>
      <c r="BA40" s="33">
        <v>0</v>
      </c>
      <c r="BB40" s="33">
        <v>0</v>
      </c>
      <c r="BC40" s="33">
        <v>0</v>
      </c>
      <c r="BD40" s="33">
        <v>0</v>
      </c>
      <c r="BE40" s="33">
        <v>0</v>
      </c>
      <c r="BF40" s="33">
        <v>0.03</v>
      </c>
      <c r="BG40" s="33">
        <v>0</v>
      </c>
      <c r="BH40" s="33">
        <v>0</v>
      </c>
      <c r="BI40" s="33">
        <v>0</v>
      </c>
      <c r="BJ40" s="33">
        <v>0.39</v>
      </c>
      <c r="BK40" s="34">
        <f t="shared" si="2"/>
        <v>232.04999999999998</v>
      </c>
    </row>
    <row r="41" spans="1:63" x14ac:dyDescent="0.2">
      <c r="A41" s="31"/>
      <c r="B41" s="32" t="s">
        <v>45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1.1299999999999999</v>
      </c>
      <c r="I41" s="33">
        <v>27.03</v>
      </c>
      <c r="J41" s="33">
        <v>0</v>
      </c>
      <c r="K41" s="33">
        <v>0</v>
      </c>
      <c r="L41" s="33">
        <v>24.24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0.69</v>
      </c>
      <c r="S41" s="33">
        <v>0.16</v>
      </c>
      <c r="T41" s="33">
        <v>0</v>
      </c>
      <c r="U41" s="33">
        <v>0</v>
      </c>
      <c r="V41" s="33">
        <v>6.63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0.32</v>
      </c>
      <c r="AD41" s="33">
        <v>0</v>
      </c>
      <c r="AE41" s="33">
        <v>0</v>
      </c>
      <c r="AF41" s="33">
        <v>0.31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0.1</v>
      </c>
      <c r="AQ41" s="33">
        <v>0</v>
      </c>
      <c r="AR41" s="33">
        <v>0</v>
      </c>
      <c r="AS41" s="33">
        <v>0</v>
      </c>
      <c r="AT41" s="33">
        <v>0</v>
      </c>
      <c r="AU41" s="33">
        <v>0</v>
      </c>
      <c r="AV41" s="33">
        <v>10.47</v>
      </c>
      <c r="AW41" s="33">
        <v>4.47</v>
      </c>
      <c r="AX41" s="33">
        <v>0.19</v>
      </c>
      <c r="AY41" s="33">
        <v>0</v>
      </c>
      <c r="AZ41" s="33">
        <v>20.95</v>
      </c>
      <c r="BA41" s="33">
        <v>0</v>
      </c>
      <c r="BB41" s="33">
        <v>0</v>
      </c>
      <c r="BC41" s="33">
        <v>0</v>
      </c>
      <c r="BD41" s="33">
        <v>0</v>
      </c>
      <c r="BE41" s="33">
        <v>0</v>
      </c>
      <c r="BF41" s="33">
        <v>8.57</v>
      </c>
      <c r="BG41" s="33">
        <v>2.17</v>
      </c>
      <c r="BH41" s="33">
        <v>1.94</v>
      </c>
      <c r="BI41" s="33">
        <v>0</v>
      </c>
      <c r="BJ41" s="33">
        <v>15.41</v>
      </c>
      <c r="BK41" s="34">
        <f t="shared" si="2"/>
        <v>124.77999999999999</v>
      </c>
    </row>
    <row r="42" spans="1:63" x14ac:dyDescent="0.2">
      <c r="A42" s="31"/>
      <c r="B42" s="32" t="s">
        <v>46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0.77</v>
      </c>
      <c r="I42" s="33">
        <v>39.97</v>
      </c>
      <c r="J42" s="33">
        <v>0</v>
      </c>
      <c r="K42" s="33">
        <v>0</v>
      </c>
      <c r="L42" s="33">
        <v>8.43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0.66</v>
      </c>
      <c r="S42" s="33">
        <v>8.59</v>
      </c>
      <c r="T42" s="33">
        <v>0</v>
      </c>
      <c r="U42" s="33">
        <v>0</v>
      </c>
      <c r="V42" s="33">
        <v>2.04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0.09</v>
      </c>
      <c r="AC42" s="33">
        <v>0.52</v>
      </c>
      <c r="AD42" s="33">
        <v>0</v>
      </c>
      <c r="AE42" s="33">
        <v>0</v>
      </c>
      <c r="AF42" s="33">
        <v>0.75</v>
      </c>
      <c r="AG42" s="33">
        <v>0</v>
      </c>
      <c r="AH42" s="33">
        <v>0</v>
      </c>
      <c r="AI42" s="33">
        <v>0</v>
      </c>
      <c r="AJ42" s="33">
        <v>0</v>
      </c>
      <c r="AK42" s="33">
        <v>0</v>
      </c>
      <c r="AL42" s="33">
        <v>0</v>
      </c>
      <c r="AM42" s="33">
        <v>0</v>
      </c>
      <c r="AN42" s="33">
        <v>0</v>
      </c>
      <c r="AO42" s="33">
        <v>0</v>
      </c>
      <c r="AP42" s="33">
        <v>0</v>
      </c>
      <c r="AQ42" s="33">
        <v>0</v>
      </c>
      <c r="AR42" s="33">
        <v>0</v>
      </c>
      <c r="AS42" s="33">
        <v>0</v>
      </c>
      <c r="AT42" s="33">
        <v>0</v>
      </c>
      <c r="AU42" s="33">
        <v>0</v>
      </c>
      <c r="AV42" s="33">
        <v>2.73</v>
      </c>
      <c r="AW42" s="33">
        <v>6.09</v>
      </c>
      <c r="AX42" s="33">
        <v>0</v>
      </c>
      <c r="AY42" s="33">
        <v>0</v>
      </c>
      <c r="AZ42" s="33">
        <v>31.020000000000003</v>
      </c>
      <c r="BA42" s="33">
        <v>0</v>
      </c>
      <c r="BB42" s="33">
        <v>0</v>
      </c>
      <c r="BC42" s="33">
        <v>0</v>
      </c>
      <c r="BD42" s="33">
        <v>0</v>
      </c>
      <c r="BE42" s="33">
        <v>0</v>
      </c>
      <c r="BF42" s="33">
        <v>6.34</v>
      </c>
      <c r="BG42" s="33">
        <v>1.25</v>
      </c>
      <c r="BH42" s="33">
        <v>0.32</v>
      </c>
      <c r="BI42" s="33">
        <v>0</v>
      </c>
      <c r="BJ42" s="33">
        <v>12.98</v>
      </c>
      <c r="BK42" s="34">
        <f t="shared" si="2"/>
        <v>122.55000000000003</v>
      </c>
    </row>
    <row r="43" spans="1:63" x14ac:dyDescent="0.2">
      <c r="A43" s="31"/>
      <c r="B43" s="32" t="s">
        <v>47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0.27</v>
      </c>
      <c r="I43" s="33">
        <v>9.06</v>
      </c>
      <c r="J43" s="33">
        <v>0</v>
      </c>
      <c r="K43" s="33">
        <v>0</v>
      </c>
      <c r="L43" s="33">
        <v>3.69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0.02</v>
      </c>
      <c r="S43" s="33">
        <v>0</v>
      </c>
      <c r="T43" s="33">
        <v>0</v>
      </c>
      <c r="U43" s="33">
        <v>0</v>
      </c>
      <c r="V43" s="33">
        <v>1.63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0.08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3">
        <v>0</v>
      </c>
      <c r="AU43" s="33">
        <v>0</v>
      </c>
      <c r="AV43" s="33">
        <v>0.11</v>
      </c>
      <c r="AW43" s="33">
        <v>2.6</v>
      </c>
      <c r="AX43" s="33">
        <v>0</v>
      </c>
      <c r="AY43" s="33">
        <v>0</v>
      </c>
      <c r="AZ43" s="33">
        <v>10.91</v>
      </c>
      <c r="BA43" s="33">
        <v>0</v>
      </c>
      <c r="BB43" s="33">
        <v>0</v>
      </c>
      <c r="BC43" s="33">
        <v>0</v>
      </c>
      <c r="BD43" s="33">
        <v>0</v>
      </c>
      <c r="BE43" s="33">
        <v>0</v>
      </c>
      <c r="BF43" s="33">
        <v>0.03</v>
      </c>
      <c r="BG43" s="33">
        <v>0</v>
      </c>
      <c r="BH43" s="33">
        <v>0</v>
      </c>
      <c r="BI43" s="33">
        <v>0</v>
      </c>
      <c r="BJ43" s="33">
        <v>0.48</v>
      </c>
      <c r="BK43" s="34">
        <f t="shared" si="2"/>
        <v>28.88</v>
      </c>
    </row>
    <row r="44" spans="1:63" x14ac:dyDescent="0.2">
      <c r="A44" s="31"/>
      <c r="B44" s="32" t="s">
        <v>48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0.04</v>
      </c>
      <c r="I44" s="33">
        <v>15.41</v>
      </c>
      <c r="J44" s="33">
        <v>0</v>
      </c>
      <c r="K44" s="33">
        <v>0</v>
      </c>
      <c r="L44" s="33">
        <v>0.4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0.04</v>
      </c>
      <c r="S44" s="33">
        <v>0</v>
      </c>
      <c r="T44" s="33">
        <v>0</v>
      </c>
      <c r="U44" s="33">
        <v>0</v>
      </c>
      <c r="V44" s="33">
        <v>2.06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0.03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3">
        <v>0</v>
      </c>
      <c r="AU44" s="33">
        <v>0</v>
      </c>
      <c r="AV44" s="33">
        <v>0.1</v>
      </c>
      <c r="AW44" s="33">
        <v>1.27</v>
      </c>
      <c r="AX44" s="33">
        <v>0</v>
      </c>
      <c r="AY44" s="33">
        <v>0</v>
      </c>
      <c r="AZ44" s="33">
        <v>6.42</v>
      </c>
      <c r="BA44" s="33">
        <v>0</v>
      </c>
      <c r="BB44" s="33">
        <v>0</v>
      </c>
      <c r="BC44" s="33">
        <v>0</v>
      </c>
      <c r="BD44" s="33">
        <v>0</v>
      </c>
      <c r="BE44" s="33">
        <v>0</v>
      </c>
      <c r="BF44" s="33">
        <v>0.05</v>
      </c>
      <c r="BG44" s="33">
        <v>0</v>
      </c>
      <c r="BH44" s="33">
        <v>0</v>
      </c>
      <c r="BI44" s="33">
        <v>0</v>
      </c>
      <c r="BJ44" s="33">
        <v>0.13</v>
      </c>
      <c r="BK44" s="34">
        <f t="shared" si="2"/>
        <v>25.950000000000003</v>
      </c>
    </row>
    <row r="45" spans="1:63" x14ac:dyDescent="0.2">
      <c r="A45" s="31"/>
      <c r="B45" s="32" t="s">
        <v>49</v>
      </c>
      <c r="C45" s="33">
        <v>0</v>
      </c>
      <c r="D45" s="33">
        <v>1.31</v>
      </c>
      <c r="E45" s="33">
        <v>0</v>
      </c>
      <c r="F45" s="33">
        <v>0</v>
      </c>
      <c r="G45" s="33">
        <v>0</v>
      </c>
      <c r="H45" s="33">
        <v>1.48</v>
      </c>
      <c r="I45" s="33">
        <v>35.07</v>
      </c>
      <c r="J45" s="33">
        <v>0.33</v>
      </c>
      <c r="K45" s="33">
        <v>0</v>
      </c>
      <c r="L45" s="33">
        <v>19.350000000000001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0.92</v>
      </c>
      <c r="S45" s="33">
        <v>13.32</v>
      </c>
      <c r="T45" s="33">
        <v>0.33</v>
      </c>
      <c r="U45" s="33">
        <v>0</v>
      </c>
      <c r="V45" s="33">
        <v>8.0299999999999994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0.04</v>
      </c>
      <c r="AC45" s="33">
        <v>0</v>
      </c>
      <c r="AD45" s="33">
        <v>0</v>
      </c>
      <c r="AE45" s="33">
        <v>0</v>
      </c>
      <c r="AF45" s="33">
        <v>1.26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0.01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3">
        <v>0</v>
      </c>
      <c r="AU45" s="33">
        <v>0</v>
      </c>
      <c r="AV45" s="33">
        <v>4.1500000000000004</v>
      </c>
      <c r="AW45" s="33">
        <v>8.17</v>
      </c>
      <c r="AX45" s="33">
        <v>0.06</v>
      </c>
      <c r="AY45" s="33">
        <v>0</v>
      </c>
      <c r="AZ45" s="33">
        <v>32.86</v>
      </c>
      <c r="BA45" s="33">
        <v>0</v>
      </c>
      <c r="BB45" s="33">
        <v>0</v>
      </c>
      <c r="BC45" s="33">
        <v>0</v>
      </c>
      <c r="BD45" s="33">
        <v>0</v>
      </c>
      <c r="BE45" s="33">
        <v>0</v>
      </c>
      <c r="BF45" s="33">
        <v>9.52</v>
      </c>
      <c r="BG45" s="33">
        <v>2.08</v>
      </c>
      <c r="BH45" s="33">
        <v>1.29</v>
      </c>
      <c r="BI45" s="33">
        <v>0</v>
      </c>
      <c r="BJ45" s="33">
        <v>24.84</v>
      </c>
      <c r="BK45" s="34">
        <f t="shared" si="2"/>
        <v>164.42000000000004</v>
      </c>
    </row>
    <row r="46" spans="1:63" x14ac:dyDescent="0.2">
      <c r="A46" s="31"/>
      <c r="B46" s="32" t="s">
        <v>50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0.63</v>
      </c>
      <c r="I46" s="33">
        <v>16.190000000000001</v>
      </c>
      <c r="J46" s="33">
        <v>0</v>
      </c>
      <c r="K46" s="33">
        <v>0</v>
      </c>
      <c r="L46" s="33">
        <v>12.29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0.1</v>
      </c>
      <c r="S46" s="33">
        <v>6.43</v>
      </c>
      <c r="T46" s="33">
        <v>5.09</v>
      </c>
      <c r="U46" s="33">
        <v>0</v>
      </c>
      <c r="V46" s="33">
        <v>1.34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0.12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3">
        <v>0</v>
      </c>
      <c r="AU46" s="33">
        <v>0</v>
      </c>
      <c r="AV46" s="33">
        <v>4.8899999999999997</v>
      </c>
      <c r="AW46" s="33">
        <v>6.1</v>
      </c>
      <c r="AX46" s="33">
        <v>0</v>
      </c>
      <c r="AY46" s="33">
        <v>0</v>
      </c>
      <c r="AZ46" s="33">
        <v>33.19</v>
      </c>
      <c r="BA46" s="33">
        <v>0</v>
      </c>
      <c r="BB46" s="33">
        <v>0</v>
      </c>
      <c r="BC46" s="33">
        <v>0</v>
      </c>
      <c r="BD46" s="33">
        <v>0</v>
      </c>
      <c r="BE46" s="33">
        <v>0</v>
      </c>
      <c r="BF46" s="33">
        <v>0.4</v>
      </c>
      <c r="BG46" s="33">
        <v>0.06</v>
      </c>
      <c r="BH46" s="33">
        <v>0</v>
      </c>
      <c r="BI46" s="33">
        <v>0</v>
      </c>
      <c r="BJ46" s="33">
        <v>3.41</v>
      </c>
      <c r="BK46" s="34">
        <f t="shared" si="2"/>
        <v>90.240000000000009</v>
      </c>
    </row>
    <row r="47" spans="1:63" x14ac:dyDescent="0.2">
      <c r="A47" s="31"/>
      <c r="B47" s="32" t="s">
        <v>51</v>
      </c>
      <c r="C47" s="33">
        <v>0</v>
      </c>
      <c r="D47" s="33">
        <v>1.96</v>
      </c>
      <c r="E47" s="33">
        <v>0</v>
      </c>
      <c r="F47" s="33">
        <v>0</v>
      </c>
      <c r="G47" s="33">
        <v>0</v>
      </c>
      <c r="H47" s="33">
        <v>0.76</v>
      </c>
      <c r="I47" s="33">
        <v>2.2400000000000002</v>
      </c>
      <c r="J47" s="33">
        <v>2.94</v>
      </c>
      <c r="K47" s="33">
        <v>0</v>
      </c>
      <c r="L47" s="33">
        <v>3.99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0.49</v>
      </c>
      <c r="S47" s="33">
        <v>0.4</v>
      </c>
      <c r="T47" s="33">
        <v>0</v>
      </c>
      <c r="U47" s="33">
        <v>0</v>
      </c>
      <c r="V47" s="33">
        <v>4.43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0.01</v>
      </c>
      <c r="AC47" s="33">
        <v>0</v>
      </c>
      <c r="AD47" s="33">
        <v>0</v>
      </c>
      <c r="AE47" s="33">
        <v>0</v>
      </c>
      <c r="AF47" s="33">
        <v>0.3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0.01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3">
        <v>0</v>
      </c>
      <c r="AU47" s="33">
        <v>0</v>
      </c>
      <c r="AV47" s="33">
        <v>2.2400000000000002</v>
      </c>
      <c r="AW47" s="33">
        <v>6.19</v>
      </c>
      <c r="AX47" s="33">
        <v>0</v>
      </c>
      <c r="AY47" s="33">
        <v>0</v>
      </c>
      <c r="AZ47" s="33">
        <v>15.72</v>
      </c>
      <c r="BA47" s="33">
        <v>0</v>
      </c>
      <c r="BB47" s="33">
        <v>0</v>
      </c>
      <c r="BC47" s="33">
        <v>0</v>
      </c>
      <c r="BD47" s="33">
        <v>0</v>
      </c>
      <c r="BE47" s="33">
        <v>0</v>
      </c>
      <c r="BF47" s="33">
        <v>6.32</v>
      </c>
      <c r="BG47" s="33">
        <v>1.41</v>
      </c>
      <c r="BH47" s="33">
        <v>0</v>
      </c>
      <c r="BI47" s="33">
        <v>0</v>
      </c>
      <c r="BJ47" s="33">
        <v>17.13</v>
      </c>
      <c r="BK47" s="34">
        <f t="shared" si="2"/>
        <v>66.540000000000006</v>
      </c>
    </row>
    <row r="48" spans="1:63" x14ac:dyDescent="0.2">
      <c r="A48" s="31"/>
      <c r="B48" s="32" t="s">
        <v>52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0.71</v>
      </c>
      <c r="I48" s="33">
        <v>11.39</v>
      </c>
      <c r="J48" s="33">
        <v>0</v>
      </c>
      <c r="K48" s="33">
        <v>0</v>
      </c>
      <c r="L48" s="33">
        <v>2.4700000000000002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0.37</v>
      </c>
      <c r="S48" s="33">
        <v>3.33</v>
      </c>
      <c r="T48" s="33">
        <v>0</v>
      </c>
      <c r="U48" s="33">
        <v>0</v>
      </c>
      <c r="V48" s="33">
        <v>2.9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0.03</v>
      </c>
      <c r="AC48" s="33">
        <v>0</v>
      </c>
      <c r="AD48" s="33">
        <v>0</v>
      </c>
      <c r="AE48" s="33">
        <v>0</v>
      </c>
      <c r="AF48" s="33">
        <v>0.1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33">
        <v>0.01</v>
      </c>
      <c r="AM48" s="33">
        <v>0</v>
      </c>
      <c r="AN48" s="33">
        <v>0</v>
      </c>
      <c r="AO48" s="33">
        <v>0</v>
      </c>
      <c r="AP48" s="33">
        <v>0</v>
      </c>
      <c r="AQ48" s="33">
        <v>0</v>
      </c>
      <c r="AR48" s="33">
        <v>0</v>
      </c>
      <c r="AS48" s="33">
        <v>0</v>
      </c>
      <c r="AT48" s="33">
        <v>0</v>
      </c>
      <c r="AU48" s="33">
        <v>0</v>
      </c>
      <c r="AV48" s="33">
        <v>2.65</v>
      </c>
      <c r="AW48" s="33">
        <v>3.08</v>
      </c>
      <c r="AX48" s="33">
        <v>0</v>
      </c>
      <c r="AY48" s="33">
        <v>0</v>
      </c>
      <c r="AZ48" s="33">
        <v>17.279999999999998</v>
      </c>
      <c r="BA48" s="33">
        <v>0</v>
      </c>
      <c r="BB48" s="33">
        <v>0</v>
      </c>
      <c r="BC48" s="33">
        <v>0</v>
      </c>
      <c r="BD48" s="33">
        <v>0</v>
      </c>
      <c r="BE48" s="33">
        <v>0</v>
      </c>
      <c r="BF48" s="33">
        <v>4.6399999999999997</v>
      </c>
      <c r="BG48" s="33">
        <v>0.38</v>
      </c>
      <c r="BH48" s="33">
        <v>0</v>
      </c>
      <c r="BI48" s="33">
        <v>0</v>
      </c>
      <c r="BJ48" s="33">
        <v>11</v>
      </c>
      <c r="BK48" s="34">
        <f t="shared" si="2"/>
        <v>60.340000000000011</v>
      </c>
    </row>
    <row r="49" spans="1:63" x14ac:dyDescent="0.2">
      <c r="A49" s="31"/>
      <c r="B49" s="32" t="s">
        <v>53</v>
      </c>
      <c r="C49" s="33">
        <v>0</v>
      </c>
      <c r="D49" s="33">
        <v>2.27</v>
      </c>
      <c r="E49" s="33">
        <v>0</v>
      </c>
      <c r="F49" s="33">
        <v>0</v>
      </c>
      <c r="G49" s="33">
        <v>0</v>
      </c>
      <c r="H49" s="33">
        <v>0.57999999999999996</v>
      </c>
      <c r="I49" s="33">
        <v>0.76</v>
      </c>
      <c r="J49" s="33">
        <v>0</v>
      </c>
      <c r="K49" s="33">
        <v>0</v>
      </c>
      <c r="L49" s="33">
        <v>5.25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7.0000000000000007E-2</v>
      </c>
      <c r="S49" s="33">
        <v>0</v>
      </c>
      <c r="T49" s="33">
        <v>0</v>
      </c>
      <c r="U49" s="33">
        <v>0</v>
      </c>
      <c r="V49" s="33">
        <v>2.95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0.04</v>
      </c>
      <c r="AC49" s="33">
        <v>0</v>
      </c>
      <c r="AD49" s="33">
        <v>0</v>
      </c>
      <c r="AE49" s="33">
        <v>0</v>
      </c>
      <c r="AF49" s="33">
        <v>0.59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3">
        <v>0</v>
      </c>
      <c r="AU49" s="33">
        <v>0</v>
      </c>
      <c r="AV49" s="33">
        <v>2.68</v>
      </c>
      <c r="AW49" s="33">
        <v>9.6</v>
      </c>
      <c r="AX49" s="33">
        <v>0</v>
      </c>
      <c r="AY49" s="33">
        <v>0</v>
      </c>
      <c r="AZ49" s="33">
        <v>24.94</v>
      </c>
      <c r="BA49" s="33">
        <v>0</v>
      </c>
      <c r="BB49" s="33">
        <v>0</v>
      </c>
      <c r="BC49" s="33">
        <v>0</v>
      </c>
      <c r="BD49" s="33">
        <v>0</v>
      </c>
      <c r="BE49" s="33">
        <v>0</v>
      </c>
      <c r="BF49" s="33">
        <v>0.88</v>
      </c>
      <c r="BG49" s="33">
        <v>0</v>
      </c>
      <c r="BH49" s="33">
        <v>0</v>
      </c>
      <c r="BI49" s="33">
        <v>0</v>
      </c>
      <c r="BJ49" s="33">
        <v>2</v>
      </c>
      <c r="BK49" s="34">
        <f t="shared" si="2"/>
        <v>52.610000000000007</v>
      </c>
    </row>
    <row r="50" spans="1:63" x14ac:dyDescent="0.2">
      <c r="A50" s="31"/>
      <c r="B50" s="32" t="s">
        <v>54</v>
      </c>
      <c r="C50" s="33">
        <v>0</v>
      </c>
      <c r="D50" s="33">
        <v>2.2400000000000002</v>
      </c>
      <c r="E50" s="33">
        <v>0</v>
      </c>
      <c r="F50" s="33">
        <v>0</v>
      </c>
      <c r="G50" s="33">
        <v>0</v>
      </c>
      <c r="H50" s="33">
        <v>0.63</v>
      </c>
      <c r="I50" s="33">
        <v>12.99</v>
      </c>
      <c r="J50" s="33">
        <v>0</v>
      </c>
      <c r="K50" s="33">
        <v>0</v>
      </c>
      <c r="L50" s="33">
        <v>10.26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0.56000000000000005</v>
      </c>
      <c r="S50" s="33">
        <v>0.17</v>
      </c>
      <c r="T50" s="33">
        <v>0</v>
      </c>
      <c r="U50" s="33">
        <v>0</v>
      </c>
      <c r="V50" s="33">
        <v>4.6100000000000003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0.02</v>
      </c>
      <c r="AC50" s="33">
        <v>0</v>
      </c>
      <c r="AD50" s="33">
        <v>0</v>
      </c>
      <c r="AE50" s="33">
        <v>0</v>
      </c>
      <c r="AF50" s="33">
        <v>0.22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0.01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3">
        <v>0</v>
      </c>
      <c r="AU50" s="33">
        <v>0</v>
      </c>
      <c r="AV50" s="33">
        <v>3.27</v>
      </c>
      <c r="AW50" s="33">
        <v>3.78</v>
      </c>
      <c r="AX50" s="33">
        <v>0.13</v>
      </c>
      <c r="AY50" s="33">
        <v>0</v>
      </c>
      <c r="AZ50" s="33">
        <v>18.760000000000002</v>
      </c>
      <c r="BA50" s="33">
        <v>0</v>
      </c>
      <c r="BB50" s="33">
        <v>0</v>
      </c>
      <c r="BC50" s="33">
        <v>0</v>
      </c>
      <c r="BD50" s="33">
        <v>0</v>
      </c>
      <c r="BE50" s="33">
        <v>0</v>
      </c>
      <c r="BF50" s="33">
        <v>8.76</v>
      </c>
      <c r="BG50" s="33">
        <v>0.11</v>
      </c>
      <c r="BH50" s="33">
        <v>0</v>
      </c>
      <c r="BI50" s="33">
        <v>0</v>
      </c>
      <c r="BJ50" s="33">
        <v>12.31</v>
      </c>
      <c r="BK50" s="34">
        <f t="shared" si="2"/>
        <v>78.830000000000013</v>
      </c>
    </row>
    <row r="51" spans="1:63" x14ac:dyDescent="0.2">
      <c r="A51" s="31"/>
      <c r="B51" s="32" t="s">
        <v>55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0.28000000000000003</v>
      </c>
      <c r="I51" s="33">
        <v>27.89</v>
      </c>
      <c r="J51" s="33">
        <v>0</v>
      </c>
      <c r="K51" s="33">
        <v>0</v>
      </c>
      <c r="L51" s="33">
        <v>131.18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0.03</v>
      </c>
      <c r="S51" s="33">
        <v>0</v>
      </c>
      <c r="T51" s="33">
        <v>0</v>
      </c>
      <c r="U51" s="33">
        <v>0</v>
      </c>
      <c r="V51" s="33">
        <v>0.65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0.12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3">
        <v>0</v>
      </c>
      <c r="AU51" s="33">
        <v>0</v>
      </c>
      <c r="AV51" s="33">
        <v>0.1</v>
      </c>
      <c r="AW51" s="33">
        <v>0.62</v>
      </c>
      <c r="AX51" s="33">
        <v>0</v>
      </c>
      <c r="AY51" s="33">
        <v>0</v>
      </c>
      <c r="AZ51" s="33">
        <v>3.3299999999999996</v>
      </c>
      <c r="BA51" s="33">
        <v>0</v>
      </c>
      <c r="BB51" s="33">
        <v>0</v>
      </c>
      <c r="BC51" s="33">
        <v>0</v>
      </c>
      <c r="BD51" s="33">
        <v>0</v>
      </c>
      <c r="BE51" s="33">
        <v>0</v>
      </c>
      <c r="BF51" s="33">
        <v>7.0000000000000007E-2</v>
      </c>
      <c r="BG51" s="33">
        <v>0</v>
      </c>
      <c r="BH51" s="33">
        <v>0</v>
      </c>
      <c r="BI51" s="33">
        <v>0</v>
      </c>
      <c r="BJ51" s="33">
        <v>0.56999999999999995</v>
      </c>
      <c r="BK51" s="34">
        <f t="shared" si="2"/>
        <v>164.84000000000003</v>
      </c>
    </row>
    <row r="52" spans="1:63" x14ac:dyDescent="0.2">
      <c r="A52" s="31"/>
      <c r="B52" s="32" t="s">
        <v>56</v>
      </c>
      <c r="C52" s="33">
        <v>0</v>
      </c>
      <c r="D52" s="33">
        <v>1.67</v>
      </c>
      <c r="E52" s="33">
        <v>0</v>
      </c>
      <c r="F52" s="33">
        <v>0</v>
      </c>
      <c r="G52" s="33">
        <v>0</v>
      </c>
      <c r="H52" s="33">
        <v>1.06</v>
      </c>
      <c r="I52" s="33">
        <v>41.56</v>
      </c>
      <c r="J52" s="33">
        <v>0</v>
      </c>
      <c r="K52" s="33">
        <v>0</v>
      </c>
      <c r="L52" s="33">
        <v>16.36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0.47</v>
      </c>
      <c r="S52" s="33">
        <v>0.06</v>
      </c>
      <c r="T52" s="33">
        <v>0</v>
      </c>
      <c r="U52" s="33">
        <v>0</v>
      </c>
      <c r="V52" s="33">
        <v>2.77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0.06</v>
      </c>
      <c r="AC52" s="33">
        <v>0.19</v>
      </c>
      <c r="AD52" s="33">
        <v>0</v>
      </c>
      <c r="AE52" s="33">
        <v>0</v>
      </c>
      <c r="AF52" s="33">
        <v>0.28000000000000003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0.02</v>
      </c>
      <c r="AM52" s="33">
        <v>0</v>
      </c>
      <c r="AN52" s="33">
        <v>0</v>
      </c>
      <c r="AO52" s="33">
        <v>0</v>
      </c>
      <c r="AP52" s="33">
        <v>0.08</v>
      </c>
      <c r="AQ52" s="33">
        <v>0</v>
      </c>
      <c r="AR52" s="33">
        <v>0</v>
      </c>
      <c r="AS52" s="33">
        <v>0</v>
      </c>
      <c r="AT52" s="33">
        <v>0</v>
      </c>
      <c r="AU52" s="33">
        <v>0</v>
      </c>
      <c r="AV52" s="33">
        <v>4.13</v>
      </c>
      <c r="AW52" s="33">
        <v>10.26</v>
      </c>
      <c r="AX52" s="33">
        <v>0</v>
      </c>
      <c r="AY52" s="33">
        <v>0</v>
      </c>
      <c r="AZ52" s="33">
        <v>39.11</v>
      </c>
      <c r="BA52" s="33">
        <v>0</v>
      </c>
      <c r="BB52" s="33">
        <v>0</v>
      </c>
      <c r="BC52" s="33">
        <v>0</v>
      </c>
      <c r="BD52" s="33">
        <v>0</v>
      </c>
      <c r="BE52" s="33">
        <v>0</v>
      </c>
      <c r="BF52" s="33">
        <v>5.71</v>
      </c>
      <c r="BG52" s="33">
        <v>0.74</v>
      </c>
      <c r="BH52" s="33">
        <v>0</v>
      </c>
      <c r="BI52" s="33">
        <v>0</v>
      </c>
      <c r="BJ52" s="33">
        <v>15.73</v>
      </c>
      <c r="BK52" s="34">
        <f t="shared" si="2"/>
        <v>140.26</v>
      </c>
    </row>
    <row r="53" spans="1:63" x14ac:dyDescent="0.2">
      <c r="A53" s="31"/>
      <c r="B53" s="32" t="s">
        <v>57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0.25</v>
      </c>
      <c r="I53" s="33">
        <v>13.9</v>
      </c>
      <c r="J53" s="33">
        <v>0</v>
      </c>
      <c r="K53" s="33">
        <v>0</v>
      </c>
      <c r="L53" s="33">
        <v>0.95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0.05</v>
      </c>
      <c r="S53" s="33">
        <v>0</v>
      </c>
      <c r="T53" s="33">
        <v>3.77</v>
      </c>
      <c r="U53" s="33">
        <v>0</v>
      </c>
      <c r="V53" s="33">
        <v>1.08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33">
        <v>0</v>
      </c>
      <c r="AV53" s="33">
        <v>0.26</v>
      </c>
      <c r="AW53" s="33">
        <v>7.18</v>
      </c>
      <c r="AX53" s="33">
        <v>0</v>
      </c>
      <c r="AY53" s="33">
        <v>0</v>
      </c>
      <c r="AZ53" s="33">
        <v>9.48</v>
      </c>
      <c r="BA53" s="33">
        <v>0</v>
      </c>
      <c r="BB53" s="33">
        <v>0</v>
      </c>
      <c r="BC53" s="33">
        <v>0</v>
      </c>
      <c r="BD53" s="33">
        <v>0</v>
      </c>
      <c r="BE53" s="33">
        <v>0</v>
      </c>
      <c r="BF53" s="33">
        <v>0.06</v>
      </c>
      <c r="BG53" s="33">
        <v>0</v>
      </c>
      <c r="BH53" s="33">
        <v>0</v>
      </c>
      <c r="BI53" s="33">
        <v>0</v>
      </c>
      <c r="BJ53" s="33">
        <v>0.24</v>
      </c>
      <c r="BK53" s="34">
        <f t="shared" si="2"/>
        <v>37.220000000000006</v>
      </c>
    </row>
    <row r="54" spans="1:63" x14ac:dyDescent="0.2">
      <c r="A54" s="31"/>
      <c r="B54" s="32" t="s">
        <v>58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  <c r="H54" s="33">
        <v>0.38</v>
      </c>
      <c r="I54" s="33">
        <v>0.09</v>
      </c>
      <c r="J54" s="33">
        <v>0</v>
      </c>
      <c r="K54" s="33">
        <v>0</v>
      </c>
      <c r="L54" s="33">
        <v>249.38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0.1</v>
      </c>
      <c r="S54" s="33">
        <v>0</v>
      </c>
      <c r="T54" s="33">
        <v>0</v>
      </c>
      <c r="U54" s="33">
        <v>0</v>
      </c>
      <c r="V54" s="33">
        <v>0.3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0.02</v>
      </c>
      <c r="AC54" s="33">
        <v>0</v>
      </c>
      <c r="AD54" s="33">
        <v>0</v>
      </c>
      <c r="AE54" s="33">
        <v>0</v>
      </c>
      <c r="AF54" s="33">
        <v>0.05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3">
        <v>0</v>
      </c>
      <c r="AU54" s="33">
        <v>0</v>
      </c>
      <c r="AV54" s="33">
        <v>0.56999999999999995</v>
      </c>
      <c r="AW54" s="33">
        <v>0.25</v>
      </c>
      <c r="AX54" s="33">
        <v>0</v>
      </c>
      <c r="AY54" s="33">
        <v>0</v>
      </c>
      <c r="AZ54" s="33">
        <v>4.95</v>
      </c>
      <c r="BA54" s="33">
        <v>0</v>
      </c>
      <c r="BB54" s="33">
        <v>0</v>
      </c>
      <c r="BC54" s="33">
        <v>0</v>
      </c>
      <c r="BD54" s="33">
        <v>0</v>
      </c>
      <c r="BE54" s="33">
        <v>0</v>
      </c>
      <c r="BF54" s="33">
        <v>0.18</v>
      </c>
      <c r="BG54" s="33">
        <v>0</v>
      </c>
      <c r="BH54" s="33">
        <v>0</v>
      </c>
      <c r="BI54" s="33">
        <v>0</v>
      </c>
      <c r="BJ54" s="33">
        <v>0.45</v>
      </c>
      <c r="BK54" s="34">
        <f t="shared" si="2"/>
        <v>256.72000000000003</v>
      </c>
    </row>
    <row r="55" spans="1:63" x14ac:dyDescent="0.2">
      <c r="A55" s="31"/>
      <c r="B55" s="32" t="s">
        <v>59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  <c r="H55" s="33">
        <v>0.61</v>
      </c>
      <c r="I55" s="33">
        <v>12.79</v>
      </c>
      <c r="J55" s="33">
        <v>0</v>
      </c>
      <c r="K55" s="33">
        <v>0</v>
      </c>
      <c r="L55" s="33">
        <v>2.98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0.32</v>
      </c>
      <c r="S55" s="33">
        <v>0</v>
      </c>
      <c r="T55" s="33">
        <v>0</v>
      </c>
      <c r="U55" s="33">
        <v>0</v>
      </c>
      <c r="V55" s="33">
        <v>1.23</v>
      </c>
      <c r="W55" s="33">
        <v>0</v>
      </c>
      <c r="X55" s="33">
        <v>0</v>
      </c>
      <c r="Y55" s="33">
        <v>0</v>
      </c>
      <c r="Z55" s="33">
        <v>0</v>
      </c>
      <c r="AA55" s="33">
        <v>0</v>
      </c>
      <c r="AB55" s="33">
        <v>0.02</v>
      </c>
      <c r="AC55" s="33">
        <v>0</v>
      </c>
      <c r="AD55" s="33">
        <v>0</v>
      </c>
      <c r="AE55" s="33">
        <v>0</v>
      </c>
      <c r="AF55" s="33">
        <v>0</v>
      </c>
      <c r="AG55" s="33">
        <v>0</v>
      </c>
      <c r="AH55" s="33">
        <v>0</v>
      </c>
      <c r="AI55" s="33">
        <v>0</v>
      </c>
      <c r="AJ55" s="33">
        <v>0</v>
      </c>
      <c r="AK55" s="33">
        <v>0</v>
      </c>
      <c r="AL55" s="33">
        <v>0</v>
      </c>
      <c r="AM55" s="33">
        <v>0</v>
      </c>
      <c r="AN55" s="33">
        <v>0</v>
      </c>
      <c r="AO55" s="33">
        <v>0</v>
      </c>
      <c r="AP55" s="33">
        <v>0</v>
      </c>
      <c r="AQ55" s="33">
        <v>0</v>
      </c>
      <c r="AR55" s="33">
        <v>0</v>
      </c>
      <c r="AS55" s="33">
        <v>0</v>
      </c>
      <c r="AT55" s="33">
        <v>0</v>
      </c>
      <c r="AU55" s="33">
        <v>0</v>
      </c>
      <c r="AV55" s="33">
        <v>1.25</v>
      </c>
      <c r="AW55" s="33">
        <v>4.08</v>
      </c>
      <c r="AX55" s="33">
        <v>0</v>
      </c>
      <c r="AY55" s="33">
        <v>0</v>
      </c>
      <c r="AZ55" s="33">
        <v>17.43</v>
      </c>
      <c r="BA55" s="33">
        <v>0</v>
      </c>
      <c r="BB55" s="33">
        <v>0</v>
      </c>
      <c r="BC55" s="33">
        <v>0</v>
      </c>
      <c r="BD55" s="33">
        <v>0</v>
      </c>
      <c r="BE55" s="33">
        <v>0</v>
      </c>
      <c r="BF55" s="33">
        <v>2.85</v>
      </c>
      <c r="BG55" s="33">
        <v>3.77</v>
      </c>
      <c r="BH55" s="33">
        <v>0</v>
      </c>
      <c r="BI55" s="33">
        <v>0</v>
      </c>
      <c r="BJ55" s="33">
        <v>8.34</v>
      </c>
      <c r="BK55" s="34">
        <f t="shared" si="2"/>
        <v>55.67</v>
      </c>
    </row>
    <row r="56" spans="1:63" x14ac:dyDescent="0.2">
      <c r="A56" s="31"/>
      <c r="B56" s="32" t="s">
        <v>60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  <c r="H56" s="33">
        <v>0.52</v>
      </c>
      <c r="I56" s="33">
        <v>13.06</v>
      </c>
      <c r="J56" s="33">
        <v>0</v>
      </c>
      <c r="K56" s="33">
        <v>0</v>
      </c>
      <c r="L56" s="33">
        <v>2.0099999999999998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0.48</v>
      </c>
      <c r="S56" s="33">
        <v>9.4700000000000006</v>
      </c>
      <c r="T56" s="33">
        <v>0</v>
      </c>
      <c r="U56" s="33">
        <v>0</v>
      </c>
      <c r="V56" s="33">
        <v>1.31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  <c r="AB56" s="33">
        <v>0.01</v>
      </c>
      <c r="AC56" s="33">
        <v>0</v>
      </c>
      <c r="AD56" s="33">
        <v>0</v>
      </c>
      <c r="AE56" s="33">
        <v>0</v>
      </c>
      <c r="AF56" s="33">
        <v>0</v>
      </c>
      <c r="AG56" s="33">
        <v>0</v>
      </c>
      <c r="AH56" s="33">
        <v>0</v>
      </c>
      <c r="AI56" s="33">
        <v>0</v>
      </c>
      <c r="AJ56" s="33">
        <v>0</v>
      </c>
      <c r="AK56" s="33">
        <v>0</v>
      </c>
      <c r="AL56" s="33">
        <v>0</v>
      </c>
      <c r="AM56" s="33">
        <v>0</v>
      </c>
      <c r="AN56" s="33">
        <v>0</v>
      </c>
      <c r="AO56" s="33">
        <v>0</v>
      </c>
      <c r="AP56" s="33">
        <v>0</v>
      </c>
      <c r="AQ56" s="33">
        <v>0</v>
      </c>
      <c r="AR56" s="33">
        <v>0</v>
      </c>
      <c r="AS56" s="33">
        <v>0</v>
      </c>
      <c r="AT56" s="33">
        <v>0</v>
      </c>
      <c r="AU56" s="33">
        <v>0</v>
      </c>
      <c r="AV56" s="33">
        <v>1.8</v>
      </c>
      <c r="AW56" s="33">
        <v>4.96</v>
      </c>
      <c r="AX56" s="33">
        <v>0</v>
      </c>
      <c r="AY56" s="33">
        <v>0</v>
      </c>
      <c r="AZ56" s="33">
        <v>19.07</v>
      </c>
      <c r="BA56" s="33">
        <v>0</v>
      </c>
      <c r="BB56" s="33">
        <v>0</v>
      </c>
      <c r="BC56" s="33">
        <v>0</v>
      </c>
      <c r="BD56" s="33">
        <v>0</v>
      </c>
      <c r="BE56" s="33">
        <v>0</v>
      </c>
      <c r="BF56" s="33">
        <v>3.79</v>
      </c>
      <c r="BG56" s="33">
        <v>2.1800000000000002</v>
      </c>
      <c r="BH56" s="33">
        <v>0</v>
      </c>
      <c r="BI56" s="33">
        <v>0</v>
      </c>
      <c r="BJ56" s="33">
        <v>6.7</v>
      </c>
      <c r="BK56" s="34">
        <f t="shared" si="2"/>
        <v>65.36</v>
      </c>
    </row>
    <row r="57" spans="1:63" x14ac:dyDescent="0.2">
      <c r="A57" s="31"/>
      <c r="B57" s="32" t="s">
        <v>61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0.39</v>
      </c>
      <c r="I57" s="33">
        <v>7.97</v>
      </c>
      <c r="J57" s="33">
        <v>0</v>
      </c>
      <c r="K57" s="33">
        <v>0</v>
      </c>
      <c r="L57" s="33">
        <v>3.41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0.23</v>
      </c>
      <c r="S57" s="33">
        <v>0</v>
      </c>
      <c r="T57" s="33">
        <v>0</v>
      </c>
      <c r="U57" s="33">
        <v>0</v>
      </c>
      <c r="V57" s="33">
        <v>0.42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  <c r="AB57" s="33">
        <v>0</v>
      </c>
      <c r="AC57" s="33">
        <v>0</v>
      </c>
      <c r="AD57" s="33">
        <v>0</v>
      </c>
      <c r="AE57" s="33">
        <v>0</v>
      </c>
      <c r="AF57" s="33">
        <v>0</v>
      </c>
      <c r="AG57" s="33">
        <v>0</v>
      </c>
      <c r="AH57" s="33">
        <v>0</v>
      </c>
      <c r="AI57" s="33">
        <v>0</v>
      </c>
      <c r="AJ57" s="33">
        <v>0</v>
      </c>
      <c r="AK57" s="33">
        <v>0</v>
      </c>
      <c r="AL57" s="33">
        <v>0</v>
      </c>
      <c r="AM57" s="33">
        <v>0</v>
      </c>
      <c r="AN57" s="33">
        <v>0</v>
      </c>
      <c r="AO57" s="33">
        <v>0</v>
      </c>
      <c r="AP57" s="33">
        <v>0</v>
      </c>
      <c r="AQ57" s="33">
        <v>0</v>
      </c>
      <c r="AR57" s="33">
        <v>0</v>
      </c>
      <c r="AS57" s="33">
        <v>0</v>
      </c>
      <c r="AT57" s="33">
        <v>0</v>
      </c>
      <c r="AU57" s="33">
        <v>0</v>
      </c>
      <c r="AV57" s="33">
        <v>0.88</v>
      </c>
      <c r="AW57" s="33">
        <v>1.32</v>
      </c>
      <c r="AX57" s="33">
        <v>0</v>
      </c>
      <c r="AY57" s="33">
        <v>0</v>
      </c>
      <c r="AZ57" s="33">
        <v>12.59</v>
      </c>
      <c r="BA57" s="33">
        <v>0</v>
      </c>
      <c r="BB57" s="33">
        <v>0</v>
      </c>
      <c r="BC57" s="33">
        <v>0</v>
      </c>
      <c r="BD57" s="33">
        <v>0</v>
      </c>
      <c r="BE57" s="33">
        <v>0</v>
      </c>
      <c r="BF57" s="33">
        <v>3.13</v>
      </c>
      <c r="BG57" s="33">
        <v>1.48</v>
      </c>
      <c r="BH57" s="33">
        <v>0</v>
      </c>
      <c r="BI57" s="33">
        <v>0</v>
      </c>
      <c r="BJ57" s="33">
        <v>7.66</v>
      </c>
      <c r="BK57" s="34">
        <f t="shared" si="2"/>
        <v>39.480000000000004</v>
      </c>
    </row>
    <row r="58" spans="1:63" x14ac:dyDescent="0.2">
      <c r="A58" s="31"/>
      <c r="B58" s="32" t="s">
        <v>62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0.34</v>
      </c>
      <c r="I58" s="33">
        <v>6.36</v>
      </c>
      <c r="J58" s="33">
        <v>0</v>
      </c>
      <c r="K58" s="33">
        <v>0</v>
      </c>
      <c r="L58" s="33">
        <v>2.52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0.25</v>
      </c>
      <c r="S58" s="33">
        <v>0.06</v>
      </c>
      <c r="T58" s="33">
        <v>2.4900000000000002</v>
      </c>
      <c r="U58" s="33">
        <v>0</v>
      </c>
      <c r="V58" s="33">
        <v>0.38</v>
      </c>
      <c r="W58" s="33">
        <v>0</v>
      </c>
      <c r="X58" s="33">
        <v>0</v>
      </c>
      <c r="Y58" s="33">
        <v>0</v>
      </c>
      <c r="Z58" s="33">
        <v>0</v>
      </c>
      <c r="AA58" s="33">
        <v>0</v>
      </c>
      <c r="AB58" s="33">
        <v>0.02</v>
      </c>
      <c r="AC58" s="33">
        <v>0.02</v>
      </c>
      <c r="AD58" s="33">
        <v>0</v>
      </c>
      <c r="AE58" s="33">
        <v>0</v>
      </c>
      <c r="AF58" s="33">
        <v>0</v>
      </c>
      <c r="AG58" s="33">
        <v>0</v>
      </c>
      <c r="AH58" s="33">
        <v>0</v>
      </c>
      <c r="AI58" s="33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33">
        <v>0</v>
      </c>
      <c r="AP58" s="33">
        <v>0</v>
      </c>
      <c r="AQ58" s="33">
        <v>0</v>
      </c>
      <c r="AR58" s="33">
        <v>0</v>
      </c>
      <c r="AS58" s="33">
        <v>0</v>
      </c>
      <c r="AT58" s="33">
        <v>0</v>
      </c>
      <c r="AU58" s="33">
        <v>0</v>
      </c>
      <c r="AV58" s="33">
        <v>0.73</v>
      </c>
      <c r="AW58" s="33">
        <v>2.0699999999999998</v>
      </c>
      <c r="AX58" s="33">
        <v>0</v>
      </c>
      <c r="AY58" s="33">
        <v>0</v>
      </c>
      <c r="AZ58" s="33">
        <v>9.5</v>
      </c>
      <c r="BA58" s="33">
        <v>0</v>
      </c>
      <c r="BB58" s="33">
        <v>0</v>
      </c>
      <c r="BC58" s="33">
        <v>0</v>
      </c>
      <c r="BD58" s="33">
        <v>0</v>
      </c>
      <c r="BE58" s="33">
        <v>0</v>
      </c>
      <c r="BF58" s="33">
        <v>1.72</v>
      </c>
      <c r="BG58" s="33">
        <v>6.3</v>
      </c>
      <c r="BH58" s="33">
        <v>0</v>
      </c>
      <c r="BI58" s="33">
        <v>0</v>
      </c>
      <c r="BJ58" s="33">
        <v>3.51</v>
      </c>
      <c r="BK58" s="34">
        <f t="shared" si="2"/>
        <v>36.269999999999996</v>
      </c>
    </row>
    <row r="59" spans="1:63" x14ac:dyDescent="0.2">
      <c r="A59" s="31"/>
      <c r="B59" s="32" t="s">
        <v>63</v>
      </c>
      <c r="C59" s="33">
        <v>0</v>
      </c>
      <c r="D59" s="33">
        <v>6.2</v>
      </c>
      <c r="E59" s="33">
        <v>0</v>
      </c>
      <c r="F59" s="33">
        <v>0</v>
      </c>
      <c r="G59" s="33">
        <v>0</v>
      </c>
      <c r="H59" s="33">
        <v>0.24</v>
      </c>
      <c r="I59" s="33">
        <v>6.2</v>
      </c>
      <c r="J59" s="33">
        <v>0</v>
      </c>
      <c r="K59" s="33">
        <v>0</v>
      </c>
      <c r="L59" s="33">
        <v>2.5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0.4</v>
      </c>
      <c r="S59" s="33">
        <v>0</v>
      </c>
      <c r="T59" s="33">
        <v>1.24</v>
      </c>
      <c r="U59" s="33">
        <v>0</v>
      </c>
      <c r="V59" s="33">
        <v>0.68</v>
      </c>
      <c r="W59" s="33">
        <v>0</v>
      </c>
      <c r="X59" s="33">
        <v>0</v>
      </c>
      <c r="Y59" s="33">
        <v>0</v>
      </c>
      <c r="Z59" s="33">
        <v>0</v>
      </c>
      <c r="AA59" s="33">
        <v>0</v>
      </c>
      <c r="AB59" s="33">
        <v>0</v>
      </c>
      <c r="AC59" s="33">
        <v>0</v>
      </c>
      <c r="AD59" s="33">
        <v>0</v>
      </c>
      <c r="AE59" s="33">
        <v>0</v>
      </c>
      <c r="AF59" s="33">
        <v>0.04</v>
      </c>
      <c r="AG59" s="33">
        <v>0</v>
      </c>
      <c r="AH59" s="33">
        <v>0</v>
      </c>
      <c r="AI59" s="33">
        <v>0</v>
      </c>
      <c r="AJ59" s="33">
        <v>0</v>
      </c>
      <c r="AK59" s="33">
        <v>0</v>
      </c>
      <c r="AL59" s="33">
        <v>0.02</v>
      </c>
      <c r="AM59" s="33">
        <v>0</v>
      </c>
      <c r="AN59" s="33">
        <v>0</v>
      </c>
      <c r="AO59" s="33">
        <v>0</v>
      </c>
      <c r="AP59" s="33">
        <v>0</v>
      </c>
      <c r="AQ59" s="33">
        <v>0</v>
      </c>
      <c r="AR59" s="33">
        <v>0</v>
      </c>
      <c r="AS59" s="33">
        <v>0</v>
      </c>
      <c r="AT59" s="33">
        <v>0</v>
      </c>
      <c r="AU59" s="33">
        <v>0</v>
      </c>
      <c r="AV59" s="33">
        <v>2.62</v>
      </c>
      <c r="AW59" s="33">
        <v>0.27</v>
      </c>
      <c r="AX59" s="33">
        <v>0</v>
      </c>
      <c r="AY59" s="33">
        <v>0</v>
      </c>
      <c r="AZ59" s="33">
        <v>2.64</v>
      </c>
      <c r="BA59" s="33">
        <v>0</v>
      </c>
      <c r="BB59" s="33">
        <v>0</v>
      </c>
      <c r="BC59" s="33">
        <v>0</v>
      </c>
      <c r="BD59" s="33">
        <v>0</v>
      </c>
      <c r="BE59" s="33">
        <v>0</v>
      </c>
      <c r="BF59" s="33">
        <v>1.64</v>
      </c>
      <c r="BG59" s="33">
        <v>1.84</v>
      </c>
      <c r="BH59" s="33">
        <v>0</v>
      </c>
      <c r="BI59" s="33">
        <v>0</v>
      </c>
      <c r="BJ59" s="33">
        <v>3.18</v>
      </c>
      <c r="BK59" s="34">
        <f t="shared" si="2"/>
        <v>29.71</v>
      </c>
    </row>
    <row r="60" spans="1:63" x14ac:dyDescent="0.2">
      <c r="A60" s="31"/>
      <c r="B60" s="32" t="s">
        <v>64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0.4</v>
      </c>
      <c r="I60" s="33">
        <v>6.77</v>
      </c>
      <c r="J60" s="33">
        <v>0</v>
      </c>
      <c r="K60" s="33">
        <v>0</v>
      </c>
      <c r="L60" s="33">
        <v>2.93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0.17</v>
      </c>
      <c r="S60" s="33">
        <v>2.73</v>
      </c>
      <c r="T60" s="33">
        <v>0</v>
      </c>
      <c r="U60" s="33">
        <v>0</v>
      </c>
      <c r="V60" s="33">
        <v>0.46</v>
      </c>
      <c r="W60" s="33">
        <v>0</v>
      </c>
      <c r="X60" s="33">
        <v>0</v>
      </c>
      <c r="Y60" s="33">
        <v>0</v>
      </c>
      <c r="Z60" s="33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0.06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3">
        <v>0</v>
      </c>
      <c r="AU60" s="33">
        <v>0</v>
      </c>
      <c r="AV60" s="33">
        <v>0.76</v>
      </c>
      <c r="AW60" s="33">
        <v>3.7</v>
      </c>
      <c r="AX60" s="33">
        <v>0</v>
      </c>
      <c r="AY60" s="33">
        <v>0</v>
      </c>
      <c r="AZ60" s="33">
        <v>5.38</v>
      </c>
      <c r="BA60" s="33">
        <v>0</v>
      </c>
      <c r="BB60" s="33">
        <v>0</v>
      </c>
      <c r="BC60" s="33">
        <v>0</v>
      </c>
      <c r="BD60" s="33">
        <v>0</v>
      </c>
      <c r="BE60" s="33">
        <v>0</v>
      </c>
      <c r="BF60" s="33">
        <v>1.64</v>
      </c>
      <c r="BG60" s="33">
        <v>1.1399999999999999</v>
      </c>
      <c r="BH60" s="33">
        <v>0</v>
      </c>
      <c r="BI60" s="33">
        <v>0</v>
      </c>
      <c r="BJ60" s="33">
        <v>2.2599999999999998</v>
      </c>
      <c r="BK60" s="34">
        <f t="shared" si="2"/>
        <v>28.4</v>
      </c>
    </row>
    <row r="61" spans="1:63" ht="13.5" thickBot="1" x14ac:dyDescent="0.25">
      <c r="A61" s="31"/>
      <c r="B61" s="32" t="s">
        <v>65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0.35</v>
      </c>
      <c r="I61" s="33">
        <v>0.57999999999999996</v>
      </c>
      <c r="J61" s="33">
        <v>0</v>
      </c>
      <c r="K61" s="33">
        <v>0</v>
      </c>
      <c r="L61" s="33">
        <v>144.05000000000001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0.1</v>
      </c>
      <c r="S61" s="33">
        <v>0</v>
      </c>
      <c r="T61" s="33">
        <v>0</v>
      </c>
      <c r="U61" s="33">
        <v>0</v>
      </c>
      <c r="V61" s="33">
        <v>0.06</v>
      </c>
      <c r="W61" s="33">
        <v>0</v>
      </c>
      <c r="X61" s="33">
        <v>0</v>
      </c>
      <c r="Y61" s="33">
        <v>0</v>
      </c>
      <c r="Z61" s="33">
        <v>0</v>
      </c>
      <c r="AA61" s="33">
        <v>0</v>
      </c>
      <c r="AB61" s="33">
        <v>0.01</v>
      </c>
      <c r="AC61" s="33">
        <v>0</v>
      </c>
      <c r="AD61" s="33">
        <v>0</v>
      </c>
      <c r="AE61" s="33">
        <v>0</v>
      </c>
      <c r="AF61" s="33">
        <v>0</v>
      </c>
      <c r="AG61" s="33">
        <v>0</v>
      </c>
      <c r="AH61" s="33">
        <v>0</v>
      </c>
      <c r="AI61" s="33">
        <v>0</v>
      </c>
      <c r="AJ61" s="33">
        <v>0</v>
      </c>
      <c r="AK61" s="33">
        <v>0</v>
      </c>
      <c r="AL61" s="33">
        <v>0</v>
      </c>
      <c r="AM61" s="33">
        <v>0</v>
      </c>
      <c r="AN61" s="33">
        <v>0</v>
      </c>
      <c r="AO61" s="33">
        <v>0</v>
      </c>
      <c r="AP61" s="33">
        <v>0</v>
      </c>
      <c r="AQ61" s="33">
        <v>0</v>
      </c>
      <c r="AR61" s="33">
        <v>0</v>
      </c>
      <c r="AS61" s="33">
        <v>0</v>
      </c>
      <c r="AT61" s="33">
        <v>0</v>
      </c>
      <c r="AU61" s="33">
        <v>0</v>
      </c>
      <c r="AV61" s="33">
        <v>0.13</v>
      </c>
      <c r="AW61" s="33">
        <v>0</v>
      </c>
      <c r="AX61" s="33">
        <v>0</v>
      </c>
      <c r="AY61" s="33">
        <v>0</v>
      </c>
      <c r="AZ61" s="33">
        <v>0.16</v>
      </c>
      <c r="BA61" s="33">
        <v>0</v>
      </c>
      <c r="BB61" s="33">
        <v>0</v>
      </c>
      <c r="BC61" s="33">
        <v>0</v>
      </c>
      <c r="BD61" s="33">
        <v>0</v>
      </c>
      <c r="BE61" s="33">
        <v>0</v>
      </c>
      <c r="BF61" s="33">
        <v>0.03</v>
      </c>
      <c r="BG61" s="33">
        <v>0.02</v>
      </c>
      <c r="BH61" s="33">
        <v>0</v>
      </c>
      <c r="BI61" s="33">
        <v>0</v>
      </c>
      <c r="BJ61" s="33">
        <v>0.09</v>
      </c>
      <c r="BK61" s="34">
        <f t="shared" si="2"/>
        <v>145.58000000000001</v>
      </c>
    </row>
    <row r="62" spans="1:63" ht="13.5" thickBot="1" x14ac:dyDescent="0.25">
      <c r="A62" s="37"/>
      <c r="B62" s="38" t="s">
        <v>66</v>
      </c>
      <c r="C62" s="39">
        <f t="shared" ref="C62:BK62" si="3">SUM(C21:C61)</f>
        <v>0</v>
      </c>
      <c r="D62" s="39">
        <f t="shared" si="3"/>
        <v>15.649999999999999</v>
      </c>
      <c r="E62" s="39">
        <f t="shared" si="3"/>
        <v>0</v>
      </c>
      <c r="F62" s="39">
        <f t="shared" si="3"/>
        <v>0</v>
      </c>
      <c r="G62" s="39">
        <f t="shared" si="3"/>
        <v>0</v>
      </c>
      <c r="H62" s="39">
        <f t="shared" si="3"/>
        <v>15.84</v>
      </c>
      <c r="I62" s="39">
        <f t="shared" si="3"/>
        <v>509.29999999999995</v>
      </c>
      <c r="J62" s="39">
        <f t="shared" si="3"/>
        <v>3.27</v>
      </c>
      <c r="K62" s="39">
        <f t="shared" si="3"/>
        <v>0</v>
      </c>
      <c r="L62" s="39">
        <f t="shared" si="3"/>
        <v>758.94999999999982</v>
      </c>
      <c r="M62" s="39">
        <f t="shared" si="3"/>
        <v>0</v>
      </c>
      <c r="N62" s="39">
        <f t="shared" si="3"/>
        <v>0</v>
      </c>
      <c r="O62" s="39">
        <f t="shared" si="3"/>
        <v>0</v>
      </c>
      <c r="P62" s="39">
        <f t="shared" si="3"/>
        <v>0</v>
      </c>
      <c r="Q62" s="39">
        <f t="shared" si="3"/>
        <v>0</v>
      </c>
      <c r="R62" s="39">
        <f t="shared" si="3"/>
        <v>8.620000000000001</v>
      </c>
      <c r="S62" s="39">
        <f t="shared" si="3"/>
        <v>55.28</v>
      </c>
      <c r="T62" s="39">
        <f t="shared" si="3"/>
        <v>25.029999999999998</v>
      </c>
      <c r="U62" s="39">
        <f t="shared" si="3"/>
        <v>0</v>
      </c>
      <c r="V62" s="39">
        <f t="shared" si="3"/>
        <v>63.580000000000005</v>
      </c>
      <c r="W62" s="39">
        <f t="shared" si="3"/>
        <v>0</v>
      </c>
      <c r="X62" s="39">
        <f t="shared" si="3"/>
        <v>0</v>
      </c>
      <c r="Y62" s="39">
        <f t="shared" si="3"/>
        <v>0</v>
      </c>
      <c r="Z62" s="39">
        <f t="shared" si="3"/>
        <v>0</v>
      </c>
      <c r="AA62" s="39">
        <f t="shared" si="3"/>
        <v>0</v>
      </c>
      <c r="AB62" s="39">
        <f t="shared" si="3"/>
        <v>0.9700000000000002</v>
      </c>
      <c r="AC62" s="39">
        <f t="shared" si="3"/>
        <v>1.7000000000000002</v>
      </c>
      <c r="AD62" s="39">
        <f t="shared" si="3"/>
        <v>0</v>
      </c>
      <c r="AE62" s="39">
        <f t="shared" si="3"/>
        <v>0</v>
      </c>
      <c r="AF62" s="39">
        <f t="shared" si="3"/>
        <v>6.8199999999999994</v>
      </c>
      <c r="AG62" s="39">
        <f t="shared" si="3"/>
        <v>0</v>
      </c>
      <c r="AH62" s="39">
        <f t="shared" si="3"/>
        <v>0</v>
      </c>
      <c r="AI62" s="39">
        <f t="shared" si="3"/>
        <v>0</v>
      </c>
      <c r="AJ62" s="39">
        <f t="shared" si="3"/>
        <v>0</v>
      </c>
      <c r="AK62" s="39">
        <f t="shared" si="3"/>
        <v>0</v>
      </c>
      <c r="AL62" s="39">
        <f t="shared" si="3"/>
        <v>0.21000000000000002</v>
      </c>
      <c r="AM62" s="39">
        <f t="shared" si="3"/>
        <v>0.03</v>
      </c>
      <c r="AN62" s="39">
        <f t="shared" si="3"/>
        <v>0</v>
      </c>
      <c r="AO62" s="39">
        <f t="shared" si="3"/>
        <v>0</v>
      </c>
      <c r="AP62" s="39">
        <f t="shared" si="3"/>
        <v>0.65999999999999992</v>
      </c>
      <c r="AQ62" s="39">
        <f t="shared" si="3"/>
        <v>0</v>
      </c>
      <c r="AR62" s="39">
        <f t="shared" si="3"/>
        <v>0</v>
      </c>
      <c r="AS62" s="39">
        <f t="shared" si="3"/>
        <v>0</v>
      </c>
      <c r="AT62" s="39">
        <f t="shared" si="3"/>
        <v>0</v>
      </c>
      <c r="AU62" s="39">
        <f t="shared" si="3"/>
        <v>0</v>
      </c>
      <c r="AV62" s="39">
        <f t="shared" si="3"/>
        <v>65.64</v>
      </c>
      <c r="AW62" s="39">
        <f t="shared" si="3"/>
        <v>150.49</v>
      </c>
      <c r="AX62" s="39">
        <f t="shared" si="3"/>
        <v>1.69</v>
      </c>
      <c r="AY62" s="39">
        <f t="shared" si="3"/>
        <v>0</v>
      </c>
      <c r="AZ62" s="39">
        <f t="shared" si="3"/>
        <v>543.89</v>
      </c>
      <c r="BA62" s="39">
        <f t="shared" si="3"/>
        <v>0</v>
      </c>
      <c r="BB62" s="39">
        <f t="shared" si="3"/>
        <v>0</v>
      </c>
      <c r="BC62" s="39">
        <f t="shared" si="3"/>
        <v>0</v>
      </c>
      <c r="BD62" s="39">
        <f t="shared" si="3"/>
        <v>0</v>
      </c>
      <c r="BE62" s="39">
        <f t="shared" si="3"/>
        <v>0</v>
      </c>
      <c r="BF62" s="39">
        <f t="shared" si="3"/>
        <v>93.11999999999999</v>
      </c>
      <c r="BG62" s="39">
        <f t="shared" si="3"/>
        <v>47.22</v>
      </c>
      <c r="BH62" s="39">
        <f t="shared" si="3"/>
        <v>9.370000000000001</v>
      </c>
      <c r="BI62" s="39">
        <f t="shared" si="3"/>
        <v>0</v>
      </c>
      <c r="BJ62" s="39">
        <f t="shared" si="3"/>
        <v>194.62999999999997</v>
      </c>
      <c r="BK62" s="44">
        <f t="shared" si="3"/>
        <v>2571.96</v>
      </c>
    </row>
    <row r="63" spans="1:63" ht="13.5" thickBot="1" x14ac:dyDescent="0.25">
      <c r="A63" s="45" t="s">
        <v>67</v>
      </c>
      <c r="B63" s="46" t="s">
        <v>68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3">
        <v>0</v>
      </c>
      <c r="AU63" s="33">
        <v>0</v>
      </c>
      <c r="AV63" s="33">
        <v>0</v>
      </c>
      <c r="AW63" s="33">
        <v>0</v>
      </c>
      <c r="AX63" s="33">
        <v>0</v>
      </c>
      <c r="AY63" s="33">
        <v>0</v>
      </c>
      <c r="AZ63" s="33">
        <v>0</v>
      </c>
      <c r="BA63" s="33">
        <v>0</v>
      </c>
      <c r="BB63" s="33">
        <v>0</v>
      </c>
      <c r="BC63" s="33">
        <v>0</v>
      </c>
      <c r="BD63" s="33">
        <v>0</v>
      </c>
      <c r="BE63" s="33">
        <v>0</v>
      </c>
      <c r="BF63" s="33">
        <v>0</v>
      </c>
      <c r="BG63" s="33">
        <v>0</v>
      </c>
      <c r="BH63" s="33">
        <v>0</v>
      </c>
      <c r="BI63" s="33">
        <v>0</v>
      </c>
      <c r="BJ63" s="33">
        <v>0</v>
      </c>
      <c r="BK63" s="34">
        <f>SUM(C63:BJ63)</f>
        <v>0</v>
      </c>
    </row>
    <row r="64" spans="1:63" ht="13.5" thickBot="1" x14ac:dyDescent="0.25">
      <c r="A64" s="47"/>
      <c r="B64" s="38" t="s">
        <v>69</v>
      </c>
      <c r="C64" s="39">
        <f>SUM(C63)</f>
        <v>0</v>
      </c>
      <c r="D64" s="39">
        <f t="shared" ref="D64:BJ64" si="4">SUM(D63)</f>
        <v>0</v>
      </c>
      <c r="E64" s="39">
        <f t="shared" si="4"/>
        <v>0</v>
      </c>
      <c r="F64" s="39">
        <f t="shared" si="4"/>
        <v>0</v>
      </c>
      <c r="G64" s="39">
        <f t="shared" si="4"/>
        <v>0</v>
      </c>
      <c r="H64" s="39">
        <f t="shared" si="4"/>
        <v>0</v>
      </c>
      <c r="I64" s="39">
        <f t="shared" si="4"/>
        <v>0</v>
      </c>
      <c r="J64" s="39">
        <f t="shared" si="4"/>
        <v>0</v>
      </c>
      <c r="K64" s="39">
        <f t="shared" si="4"/>
        <v>0</v>
      </c>
      <c r="L64" s="39">
        <f t="shared" si="4"/>
        <v>0</v>
      </c>
      <c r="M64" s="39">
        <f t="shared" si="4"/>
        <v>0</v>
      </c>
      <c r="N64" s="39">
        <f t="shared" si="4"/>
        <v>0</v>
      </c>
      <c r="O64" s="39">
        <f t="shared" si="4"/>
        <v>0</v>
      </c>
      <c r="P64" s="39">
        <f t="shared" si="4"/>
        <v>0</v>
      </c>
      <c r="Q64" s="39">
        <f t="shared" si="4"/>
        <v>0</v>
      </c>
      <c r="R64" s="39">
        <f t="shared" si="4"/>
        <v>0</v>
      </c>
      <c r="S64" s="39">
        <f t="shared" si="4"/>
        <v>0</v>
      </c>
      <c r="T64" s="39">
        <f t="shared" si="4"/>
        <v>0</v>
      </c>
      <c r="U64" s="39">
        <f t="shared" si="4"/>
        <v>0</v>
      </c>
      <c r="V64" s="39">
        <f t="shared" si="4"/>
        <v>0</v>
      </c>
      <c r="W64" s="39">
        <f t="shared" si="4"/>
        <v>0</v>
      </c>
      <c r="X64" s="39">
        <f t="shared" si="4"/>
        <v>0</v>
      </c>
      <c r="Y64" s="39">
        <f t="shared" si="4"/>
        <v>0</v>
      </c>
      <c r="Z64" s="39">
        <f t="shared" si="4"/>
        <v>0</v>
      </c>
      <c r="AA64" s="39">
        <f t="shared" si="4"/>
        <v>0</v>
      </c>
      <c r="AB64" s="39">
        <f t="shared" si="4"/>
        <v>0</v>
      </c>
      <c r="AC64" s="39">
        <f t="shared" si="4"/>
        <v>0</v>
      </c>
      <c r="AD64" s="39">
        <f t="shared" si="4"/>
        <v>0</v>
      </c>
      <c r="AE64" s="39">
        <f t="shared" si="4"/>
        <v>0</v>
      </c>
      <c r="AF64" s="39">
        <f t="shared" si="4"/>
        <v>0</v>
      </c>
      <c r="AG64" s="39">
        <f t="shared" si="4"/>
        <v>0</v>
      </c>
      <c r="AH64" s="39">
        <f t="shared" si="4"/>
        <v>0</v>
      </c>
      <c r="AI64" s="39">
        <f t="shared" si="4"/>
        <v>0</v>
      </c>
      <c r="AJ64" s="39">
        <f t="shared" si="4"/>
        <v>0</v>
      </c>
      <c r="AK64" s="39">
        <f t="shared" si="4"/>
        <v>0</v>
      </c>
      <c r="AL64" s="39">
        <f t="shared" si="4"/>
        <v>0</v>
      </c>
      <c r="AM64" s="39">
        <f t="shared" si="4"/>
        <v>0</v>
      </c>
      <c r="AN64" s="39">
        <f t="shared" si="4"/>
        <v>0</v>
      </c>
      <c r="AO64" s="39">
        <f t="shared" si="4"/>
        <v>0</v>
      </c>
      <c r="AP64" s="39">
        <f t="shared" si="4"/>
        <v>0</v>
      </c>
      <c r="AQ64" s="39">
        <f t="shared" si="4"/>
        <v>0</v>
      </c>
      <c r="AR64" s="39">
        <f t="shared" si="4"/>
        <v>0</v>
      </c>
      <c r="AS64" s="39">
        <f t="shared" si="4"/>
        <v>0</v>
      </c>
      <c r="AT64" s="39">
        <f t="shared" si="4"/>
        <v>0</v>
      </c>
      <c r="AU64" s="39">
        <f t="shared" si="4"/>
        <v>0</v>
      </c>
      <c r="AV64" s="39">
        <f t="shared" si="4"/>
        <v>0</v>
      </c>
      <c r="AW64" s="39">
        <f t="shared" si="4"/>
        <v>0</v>
      </c>
      <c r="AX64" s="39">
        <f t="shared" si="4"/>
        <v>0</v>
      </c>
      <c r="AY64" s="39">
        <f t="shared" si="4"/>
        <v>0</v>
      </c>
      <c r="AZ64" s="39">
        <f t="shared" si="4"/>
        <v>0</v>
      </c>
      <c r="BA64" s="39">
        <f t="shared" si="4"/>
        <v>0</v>
      </c>
      <c r="BB64" s="39">
        <f t="shared" si="4"/>
        <v>0</v>
      </c>
      <c r="BC64" s="39">
        <f t="shared" si="4"/>
        <v>0</v>
      </c>
      <c r="BD64" s="39">
        <f t="shared" si="4"/>
        <v>0</v>
      </c>
      <c r="BE64" s="39">
        <f t="shared" si="4"/>
        <v>0</v>
      </c>
      <c r="BF64" s="39">
        <f t="shared" si="4"/>
        <v>0</v>
      </c>
      <c r="BG64" s="39">
        <f t="shared" si="4"/>
        <v>0</v>
      </c>
      <c r="BH64" s="39">
        <f t="shared" si="4"/>
        <v>0</v>
      </c>
      <c r="BI64" s="39">
        <f t="shared" si="4"/>
        <v>0</v>
      </c>
      <c r="BJ64" s="39">
        <f t="shared" si="4"/>
        <v>0</v>
      </c>
      <c r="BK64" s="39">
        <v>0</v>
      </c>
    </row>
    <row r="65" spans="1:63" ht="13.5" thickBot="1" x14ac:dyDescent="0.25">
      <c r="A65" s="45" t="s">
        <v>70</v>
      </c>
      <c r="B65" s="46" t="s">
        <v>71</v>
      </c>
      <c r="C65" s="33">
        <v>0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3">
        <v>0</v>
      </c>
      <c r="AU65" s="33">
        <v>0</v>
      </c>
      <c r="AV65" s="33">
        <v>0</v>
      </c>
      <c r="AW65" s="33">
        <v>0</v>
      </c>
      <c r="AX65" s="33">
        <v>0</v>
      </c>
      <c r="AY65" s="33">
        <v>0</v>
      </c>
      <c r="AZ65" s="33">
        <v>0</v>
      </c>
      <c r="BA65" s="33">
        <v>0</v>
      </c>
      <c r="BB65" s="33">
        <v>0</v>
      </c>
      <c r="BC65" s="33">
        <v>0</v>
      </c>
      <c r="BD65" s="33">
        <v>0</v>
      </c>
      <c r="BE65" s="33">
        <v>0</v>
      </c>
      <c r="BF65" s="33">
        <v>0</v>
      </c>
      <c r="BG65" s="33">
        <v>0</v>
      </c>
      <c r="BH65" s="33">
        <v>0</v>
      </c>
      <c r="BI65" s="33">
        <v>0</v>
      </c>
      <c r="BJ65" s="33">
        <v>0</v>
      </c>
      <c r="BK65" s="34">
        <f>SUM(C65:BJ65)</f>
        <v>0</v>
      </c>
    </row>
    <row r="66" spans="1:63" ht="13.5" thickBot="1" x14ac:dyDescent="0.25">
      <c r="A66" s="47"/>
      <c r="B66" s="38" t="s">
        <v>72</v>
      </c>
      <c r="C66" s="39">
        <f t="shared" ref="C66:BJ66" si="5">SUM(C65)</f>
        <v>0</v>
      </c>
      <c r="D66" s="39">
        <f t="shared" si="5"/>
        <v>0</v>
      </c>
      <c r="E66" s="39">
        <f t="shared" si="5"/>
        <v>0</v>
      </c>
      <c r="F66" s="39">
        <f t="shared" si="5"/>
        <v>0</v>
      </c>
      <c r="G66" s="39">
        <f t="shared" si="5"/>
        <v>0</v>
      </c>
      <c r="H66" s="39">
        <f t="shared" si="5"/>
        <v>0</v>
      </c>
      <c r="I66" s="39">
        <f t="shared" si="5"/>
        <v>0</v>
      </c>
      <c r="J66" s="39">
        <f t="shared" si="5"/>
        <v>0</v>
      </c>
      <c r="K66" s="39">
        <f t="shared" si="5"/>
        <v>0</v>
      </c>
      <c r="L66" s="39">
        <f t="shared" si="5"/>
        <v>0</v>
      </c>
      <c r="M66" s="39">
        <f t="shared" si="5"/>
        <v>0</v>
      </c>
      <c r="N66" s="39">
        <f t="shared" si="5"/>
        <v>0</v>
      </c>
      <c r="O66" s="39">
        <f t="shared" si="5"/>
        <v>0</v>
      </c>
      <c r="P66" s="39">
        <f t="shared" si="5"/>
        <v>0</v>
      </c>
      <c r="Q66" s="39">
        <f t="shared" si="5"/>
        <v>0</v>
      </c>
      <c r="R66" s="39">
        <f t="shared" si="5"/>
        <v>0</v>
      </c>
      <c r="S66" s="39">
        <f t="shared" si="5"/>
        <v>0</v>
      </c>
      <c r="T66" s="39">
        <f t="shared" si="5"/>
        <v>0</v>
      </c>
      <c r="U66" s="39">
        <f t="shared" si="5"/>
        <v>0</v>
      </c>
      <c r="V66" s="39">
        <f t="shared" si="5"/>
        <v>0</v>
      </c>
      <c r="W66" s="39">
        <f t="shared" si="5"/>
        <v>0</v>
      </c>
      <c r="X66" s="39">
        <f t="shared" si="5"/>
        <v>0</v>
      </c>
      <c r="Y66" s="39">
        <f t="shared" si="5"/>
        <v>0</v>
      </c>
      <c r="Z66" s="39">
        <f t="shared" si="5"/>
        <v>0</v>
      </c>
      <c r="AA66" s="39">
        <f t="shared" si="5"/>
        <v>0</v>
      </c>
      <c r="AB66" s="39">
        <f t="shared" si="5"/>
        <v>0</v>
      </c>
      <c r="AC66" s="39">
        <f t="shared" si="5"/>
        <v>0</v>
      </c>
      <c r="AD66" s="39">
        <f t="shared" si="5"/>
        <v>0</v>
      </c>
      <c r="AE66" s="39">
        <f t="shared" si="5"/>
        <v>0</v>
      </c>
      <c r="AF66" s="39">
        <f t="shared" si="5"/>
        <v>0</v>
      </c>
      <c r="AG66" s="39">
        <f t="shared" si="5"/>
        <v>0</v>
      </c>
      <c r="AH66" s="39">
        <f t="shared" si="5"/>
        <v>0</v>
      </c>
      <c r="AI66" s="39">
        <f t="shared" si="5"/>
        <v>0</v>
      </c>
      <c r="AJ66" s="39">
        <f t="shared" si="5"/>
        <v>0</v>
      </c>
      <c r="AK66" s="39">
        <f t="shared" si="5"/>
        <v>0</v>
      </c>
      <c r="AL66" s="39">
        <f t="shared" si="5"/>
        <v>0</v>
      </c>
      <c r="AM66" s="39">
        <f t="shared" si="5"/>
        <v>0</v>
      </c>
      <c r="AN66" s="39">
        <f t="shared" si="5"/>
        <v>0</v>
      </c>
      <c r="AO66" s="39">
        <f t="shared" si="5"/>
        <v>0</v>
      </c>
      <c r="AP66" s="39">
        <f t="shared" si="5"/>
        <v>0</v>
      </c>
      <c r="AQ66" s="39">
        <f t="shared" si="5"/>
        <v>0</v>
      </c>
      <c r="AR66" s="39">
        <f t="shared" si="5"/>
        <v>0</v>
      </c>
      <c r="AS66" s="39">
        <f t="shared" si="5"/>
        <v>0</v>
      </c>
      <c r="AT66" s="39">
        <f t="shared" si="5"/>
        <v>0</v>
      </c>
      <c r="AU66" s="39">
        <f t="shared" si="5"/>
        <v>0</v>
      </c>
      <c r="AV66" s="39">
        <f t="shared" si="5"/>
        <v>0</v>
      </c>
      <c r="AW66" s="39">
        <f t="shared" si="5"/>
        <v>0</v>
      </c>
      <c r="AX66" s="39">
        <f t="shared" si="5"/>
        <v>0</v>
      </c>
      <c r="AY66" s="39">
        <f t="shared" si="5"/>
        <v>0</v>
      </c>
      <c r="AZ66" s="39">
        <f t="shared" si="5"/>
        <v>0</v>
      </c>
      <c r="BA66" s="39">
        <f t="shared" si="5"/>
        <v>0</v>
      </c>
      <c r="BB66" s="39">
        <f t="shared" si="5"/>
        <v>0</v>
      </c>
      <c r="BC66" s="39">
        <f t="shared" si="5"/>
        <v>0</v>
      </c>
      <c r="BD66" s="39">
        <f t="shared" si="5"/>
        <v>0</v>
      </c>
      <c r="BE66" s="39">
        <f t="shared" si="5"/>
        <v>0</v>
      </c>
      <c r="BF66" s="39">
        <f t="shared" si="5"/>
        <v>0</v>
      </c>
      <c r="BG66" s="39">
        <f t="shared" si="5"/>
        <v>0</v>
      </c>
      <c r="BH66" s="39">
        <f t="shared" si="5"/>
        <v>0</v>
      </c>
      <c r="BI66" s="39">
        <f t="shared" si="5"/>
        <v>0</v>
      </c>
      <c r="BJ66" s="39">
        <f t="shared" si="5"/>
        <v>0</v>
      </c>
      <c r="BK66" s="39">
        <v>0</v>
      </c>
    </row>
    <row r="67" spans="1:63" x14ac:dyDescent="0.2">
      <c r="A67" s="40" t="s">
        <v>73</v>
      </c>
      <c r="B67" s="41" t="s">
        <v>74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34"/>
    </row>
    <row r="68" spans="1:63" x14ac:dyDescent="0.2">
      <c r="A68" s="48"/>
      <c r="B68" s="49" t="s">
        <v>75</v>
      </c>
      <c r="C68" s="50">
        <v>0</v>
      </c>
      <c r="D68" s="50">
        <v>0</v>
      </c>
      <c r="E68" s="50">
        <v>0</v>
      </c>
      <c r="F68" s="50">
        <v>0</v>
      </c>
      <c r="G68" s="50">
        <v>0</v>
      </c>
      <c r="H68" s="50">
        <v>58.6</v>
      </c>
      <c r="I68" s="50">
        <v>0.38</v>
      </c>
      <c r="J68" s="50">
        <v>0</v>
      </c>
      <c r="K68" s="50">
        <v>0</v>
      </c>
      <c r="L68" s="50">
        <v>0.28999999999999998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51.14</v>
      </c>
      <c r="S68" s="50">
        <v>0</v>
      </c>
      <c r="T68" s="50">
        <v>0</v>
      </c>
      <c r="U68" s="50">
        <v>0</v>
      </c>
      <c r="V68" s="50">
        <v>0.26</v>
      </c>
      <c r="W68" s="50">
        <v>0</v>
      </c>
      <c r="X68" s="50">
        <v>0</v>
      </c>
      <c r="Y68" s="50">
        <v>0</v>
      </c>
      <c r="Z68" s="50">
        <v>0</v>
      </c>
      <c r="AA68" s="50">
        <v>0</v>
      </c>
      <c r="AB68" s="50">
        <v>9.7200000000000006</v>
      </c>
      <c r="AC68" s="50">
        <v>0</v>
      </c>
      <c r="AD68" s="50">
        <v>0</v>
      </c>
      <c r="AE68" s="50">
        <v>0</v>
      </c>
      <c r="AF68" s="50">
        <v>0.04</v>
      </c>
      <c r="AG68" s="50">
        <v>0</v>
      </c>
      <c r="AH68" s="50">
        <v>0</v>
      </c>
      <c r="AI68" s="50">
        <v>0</v>
      </c>
      <c r="AJ68" s="50">
        <v>0</v>
      </c>
      <c r="AK68" s="50">
        <v>0</v>
      </c>
      <c r="AL68" s="50">
        <v>5.65</v>
      </c>
      <c r="AM68" s="50">
        <v>0</v>
      </c>
      <c r="AN68" s="50">
        <v>0</v>
      </c>
      <c r="AO68" s="50">
        <v>0</v>
      </c>
      <c r="AP68" s="50">
        <v>0</v>
      </c>
      <c r="AQ68" s="50">
        <v>0</v>
      </c>
      <c r="AR68" s="50">
        <v>0</v>
      </c>
      <c r="AS68" s="50">
        <v>0</v>
      </c>
      <c r="AT68" s="50">
        <v>0</v>
      </c>
      <c r="AU68" s="50">
        <v>0</v>
      </c>
      <c r="AV68" s="50">
        <v>2142.04</v>
      </c>
      <c r="AW68" s="50">
        <v>0.66</v>
      </c>
      <c r="AX68" s="50">
        <v>0</v>
      </c>
      <c r="AY68" s="50">
        <v>0</v>
      </c>
      <c r="AZ68" s="50">
        <v>12.09</v>
      </c>
      <c r="BA68" s="50">
        <v>0</v>
      </c>
      <c r="BB68" s="50">
        <v>0</v>
      </c>
      <c r="BC68" s="50">
        <v>0</v>
      </c>
      <c r="BD68" s="50">
        <v>0</v>
      </c>
      <c r="BE68" s="50">
        <v>0</v>
      </c>
      <c r="BF68" s="50">
        <v>2936.7099999999996</v>
      </c>
      <c r="BG68" s="50">
        <v>0.69</v>
      </c>
      <c r="BH68" s="50">
        <v>0</v>
      </c>
      <c r="BI68" s="50">
        <v>0</v>
      </c>
      <c r="BJ68" s="50">
        <v>10.77</v>
      </c>
      <c r="BK68" s="34">
        <f t="shared" ref="BK68:BK85" si="6">SUM(C68:BJ68)</f>
        <v>5229.04</v>
      </c>
    </row>
    <row r="69" spans="1:63" x14ac:dyDescent="0.2">
      <c r="A69" s="51"/>
      <c r="B69" s="52" t="s">
        <v>76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28.04</v>
      </c>
      <c r="I69" s="53">
        <v>0</v>
      </c>
      <c r="J69" s="53">
        <v>0</v>
      </c>
      <c r="K69" s="53">
        <v>0</v>
      </c>
      <c r="L69" s="53">
        <v>5.21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147.66</v>
      </c>
      <c r="S69" s="53">
        <v>0</v>
      </c>
      <c r="T69" s="53">
        <v>0</v>
      </c>
      <c r="U69" s="53">
        <v>0</v>
      </c>
      <c r="V69" s="53">
        <v>10.5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6.98</v>
      </c>
      <c r="AC69" s="53">
        <v>0</v>
      </c>
      <c r="AD69" s="53">
        <v>0</v>
      </c>
      <c r="AE69" s="53">
        <v>0</v>
      </c>
      <c r="AF69" s="53">
        <v>1.29</v>
      </c>
      <c r="AG69" s="53">
        <v>0</v>
      </c>
      <c r="AH69" s="53">
        <v>0</v>
      </c>
      <c r="AI69" s="53">
        <v>0</v>
      </c>
      <c r="AJ69" s="53">
        <v>0</v>
      </c>
      <c r="AK69" s="53">
        <v>0</v>
      </c>
      <c r="AL69" s="53">
        <v>4.2699999999999996</v>
      </c>
      <c r="AM69" s="53">
        <v>0</v>
      </c>
      <c r="AN69" s="53">
        <v>0</v>
      </c>
      <c r="AO69" s="53">
        <v>0</v>
      </c>
      <c r="AP69" s="53">
        <v>0.39</v>
      </c>
      <c r="AQ69" s="53">
        <v>0</v>
      </c>
      <c r="AR69" s="53">
        <v>0</v>
      </c>
      <c r="AS69" s="53">
        <v>0</v>
      </c>
      <c r="AT69" s="53">
        <v>0</v>
      </c>
      <c r="AU69" s="53">
        <v>0</v>
      </c>
      <c r="AV69" s="53">
        <v>1128.32</v>
      </c>
      <c r="AW69" s="53">
        <v>0.04</v>
      </c>
      <c r="AX69" s="53">
        <v>0</v>
      </c>
      <c r="AY69" s="53">
        <v>0</v>
      </c>
      <c r="AZ69" s="53">
        <v>82.03</v>
      </c>
      <c r="BA69" s="53">
        <v>0</v>
      </c>
      <c r="BB69" s="53">
        <v>0</v>
      </c>
      <c r="BC69" s="53">
        <v>0</v>
      </c>
      <c r="BD69" s="53">
        <v>0</v>
      </c>
      <c r="BE69" s="53">
        <v>0</v>
      </c>
      <c r="BF69" s="53">
        <v>2614.7399999999998</v>
      </c>
      <c r="BG69" s="53">
        <v>0.02</v>
      </c>
      <c r="BH69" s="53">
        <v>0.01</v>
      </c>
      <c r="BI69" s="53">
        <v>0</v>
      </c>
      <c r="BJ69" s="53">
        <v>102.3</v>
      </c>
      <c r="BK69" s="34">
        <f t="shared" si="6"/>
        <v>4131.7999999999993</v>
      </c>
    </row>
    <row r="70" spans="1:63" x14ac:dyDescent="0.2">
      <c r="A70" s="51"/>
      <c r="B70" s="52" t="s">
        <v>77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61.43</v>
      </c>
      <c r="I70" s="53">
        <v>0.38</v>
      </c>
      <c r="J70" s="53">
        <v>0</v>
      </c>
      <c r="K70" s="53">
        <v>0</v>
      </c>
      <c r="L70" s="53">
        <v>16.23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38.57</v>
      </c>
      <c r="S70" s="53">
        <v>0.03</v>
      </c>
      <c r="T70" s="53">
        <v>0</v>
      </c>
      <c r="U70" s="53">
        <v>0</v>
      </c>
      <c r="V70" s="53">
        <v>7.7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55.41</v>
      </c>
      <c r="AC70" s="53">
        <v>0</v>
      </c>
      <c r="AD70" s="53">
        <v>0</v>
      </c>
      <c r="AE70" s="53">
        <v>0</v>
      </c>
      <c r="AF70" s="53">
        <v>2.9</v>
      </c>
      <c r="AG70" s="53">
        <v>0</v>
      </c>
      <c r="AH70" s="53">
        <v>0</v>
      </c>
      <c r="AI70" s="53">
        <v>0</v>
      </c>
      <c r="AJ70" s="53">
        <v>0</v>
      </c>
      <c r="AK70" s="53">
        <v>0</v>
      </c>
      <c r="AL70" s="53">
        <v>624.84</v>
      </c>
      <c r="AM70" s="53">
        <v>0</v>
      </c>
      <c r="AN70" s="53">
        <v>0</v>
      </c>
      <c r="AO70" s="53">
        <v>0</v>
      </c>
      <c r="AP70" s="53">
        <v>0.57999999999999996</v>
      </c>
      <c r="AQ70" s="53">
        <v>0</v>
      </c>
      <c r="AR70" s="53">
        <v>0</v>
      </c>
      <c r="AS70" s="53">
        <v>0</v>
      </c>
      <c r="AT70" s="53">
        <v>0</v>
      </c>
      <c r="AU70" s="53">
        <v>0</v>
      </c>
      <c r="AV70" s="53">
        <v>992.2</v>
      </c>
      <c r="AW70" s="53">
        <v>0.89</v>
      </c>
      <c r="AX70" s="53">
        <v>0</v>
      </c>
      <c r="AY70" s="53">
        <v>0</v>
      </c>
      <c r="AZ70" s="53">
        <v>187.01</v>
      </c>
      <c r="BA70" s="53">
        <v>0</v>
      </c>
      <c r="BB70" s="53">
        <v>0</v>
      </c>
      <c r="BC70" s="53">
        <v>0</v>
      </c>
      <c r="BD70" s="53">
        <v>0</v>
      </c>
      <c r="BE70" s="53">
        <v>0</v>
      </c>
      <c r="BF70" s="53">
        <v>1385.98</v>
      </c>
      <c r="BG70" s="53">
        <v>1.31</v>
      </c>
      <c r="BH70" s="53">
        <v>0</v>
      </c>
      <c r="BI70" s="53">
        <v>0</v>
      </c>
      <c r="BJ70" s="53">
        <v>181.38</v>
      </c>
      <c r="BK70" s="34">
        <f t="shared" si="6"/>
        <v>3556.84</v>
      </c>
    </row>
    <row r="71" spans="1:63" x14ac:dyDescent="0.2">
      <c r="A71" s="51"/>
      <c r="B71" s="52" t="s">
        <v>78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3.01</v>
      </c>
      <c r="I71" s="53">
        <v>24.96</v>
      </c>
      <c r="J71" s="53">
        <v>0</v>
      </c>
      <c r="K71" s="53">
        <v>0</v>
      </c>
      <c r="L71" s="53">
        <v>18.940000000000001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1.46</v>
      </c>
      <c r="S71" s="53">
        <v>0.03</v>
      </c>
      <c r="T71" s="53">
        <v>0</v>
      </c>
      <c r="U71" s="53">
        <v>0</v>
      </c>
      <c r="V71" s="53">
        <v>0.85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0.52</v>
      </c>
      <c r="AC71" s="53">
        <v>0.19</v>
      </c>
      <c r="AD71" s="53">
        <v>0</v>
      </c>
      <c r="AE71" s="53">
        <v>0</v>
      </c>
      <c r="AF71" s="53">
        <v>2.2799999999999998</v>
      </c>
      <c r="AG71" s="53">
        <v>0</v>
      </c>
      <c r="AH71" s="53">
        <v>0</v>
      </c>
      <c r="AI71" s="53">
        <v>0</v>
      </c>
      <c r="AJ71" s="53">
        <v>0</v>
      </c>
      <c r="AK71" s="53">
        <v>0</v>
      </c>
      <c r="AL71" s="53">
        <v>0.18</v>
      </c>
      <c r="AM71" s="53">
        <v>0.04</v>
      </c>
      <c r="AN71" s="53">
        <v>0</v>
      </c>
      <c r="AO71" s="53">
        <v>0</v>
      </c>
      <c r="AP71" s="53">
        <v>0.26</v>
      </c>
      <c r="AQ71" s="53">
        <v>0</v>
      </c>
      <c r="AR71" s="53">
        <v>0</v>
      </c>
      <c r="AS71" s="53">
        <v>0</v>
      </c>
      <c r="AT71" s="53">
        <v>0</v>
      </c>
      <c r="AU71" s="53">
        <v>0</v>
      </c>
      <c r="AV71" s="53">
        <v>69.88</v>
      </c>
      <c r="AW71" s="53">
        <v>15.71</v>
      </c>
      <c r="AX71" s="53">
        <v>20.43</v>
      </c>
      <c r="AY71" s="53">
        <v>0</v>
      </c>
      <c r="AZ71" s="53">
        <v>47.37</v>
      </c>
      <c r="BA71" s="53">
        <v>0</v>
      </c>
      <c r="BB71" s="53">
        <v>0</v>
      </c>
      <c r="BC71" s="53">
        <v>0</v>
      </c>
      <c r="BD71" s="53">
        <v>0</v>
      </c>
      <c r="BE71" s="53">
        <v>0</v>
      </c>
      <c r="BF71" s="53">
        <v>62.38</v>
      </c>
      <c r="BG71" s="53">
        <v>10.75</v>
      </c>
      <c r="BH71" s="53">
        <v>0</v>
      </c>
      <c r="BI71" s="53">
        <v>0</v>
      </c>
      <c r="BJ71" s="53">
        <v>9.11</v>
      </c>
      <c r="BK71" s="34">
        <f t="shared" si="6"/>
        <v>288.35000000000002</v>
      </c>
    </row>
    <row r="72" spans="1:63" x14ac:dyDescent="0.2">
      <c r="A72" s="51"/>
      <c r="B72" s="52" t="s">
        <v>79</v>
      </c>
      <c r="C72" s="53">
        <v>0</v>
      </c>
      <c r="D72" s="53">
        <v>0</v>
      </c>
      <c r="E72" s="53">
        <v>1.98</v>
      </c>
      <c r="F72" s="53">
        <v>0</v>
      </c>
      <c r="G72" s="53">
        <v>0</v>
      </c>
      <c r="H72" s="53">
        <v>12.26</v>
      </c>
      <c r="I72" s="53">
        <v>991.15</v>
      </c>
      <c r="J72" s="53">
        <v>15.06</v>
      </c>
      <c r="K72" s="53">
        <v>0</v>
      </c>
      <c r="L72" s="53">
        <v>268.92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5.45</v>
      </c>
      <c r="S72" s="53">
        <v>78.94</v>
      </c>
      <c r="T72" s="53">
        <v>1.23</v>
      </c>
      <c r="U72" s="53">
        <v>0</v>
      </c>
      <c r="V72" s="53">
        <v>22.45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0.74</v>
      </c>
      <c r="AC72" s="53">
        <v>7.71</v>
      </c>
      <c r="AD72" s="53">
        <v>0</v>
      </c>
      <c r="AE72" s="53">
        <v>0</v>
      </c>
      <c r="AF72" s="53">
        <v>15.6</v>
      </c>
      <c r="AG72" s="53">
        <v>0</v>
      </c>
      <c r="AH72" s="53">
        <v>0</v>
      </c>
      <c r="AI72" s="53">
        <v>0</v>
      </c>
      <c r="AJ72" s="53">
        <v>0</v>
      </c>
      <c r="AK72" s="53">
        <v>0</v>
      </c>
      <c r="AL72" s="53">
        <v>0.27</v>
      </c>
      <c r="AM72" s="53">
        <v>2.68</v>
      </c>
      <c r="AN72" s="53">
        <v>0</v>
      </c>
      <c r="AO72" s="53">
        <v>0</v>
      </c>
      <c r="AP72" s="53">
        <v>8.02</v>
      </c>
      <c r="AQ72" s="53">
        <v>0</v>
      </c>
      <c r="AR72" s="53">
        <v>0</v>
      </c>
      <c r="AS72" s="53">
        <v>0</v>
      </c>
      <c r="AT72" s="53">
        <v>0</v>
      </c>
      <c r="AU72" s="53">
        <v>0</v>
      </c>
      <c r="AV72" s="53">
        <v>40.46</v>
      </c>
      <c r="AW72" s="53">
        <v>321.33</v>
      </c>
      <c r="AX72" s="53">
        <v>5.19</v>
      </c>
      <c r="AY72" s="53">
        <v>0</v>
      </c>
      <c r="AZ72" s="53">
        <v>627.17000000000007</v>
      </c>
      <c r="BA72" s="53">
        <v>0</v>
      </c>
      <c r="BB72" s="53">
        <v>0</v>
      </c>
      <c r="BC72" s="53">
        <v>0</v>
      </c>
      <c r="BD72" s="53">
        <v>0</v>
      </c>
      <c r="BE72" s="53">
        <v>0</v>
      </c>
      <c r="BF72" s="53">
        <v>25.67</v>
      </c>
      <c r="BG72" s="53">
        <v>52</v>
      </c>
      <c r="BH72" s="53">
        <v>250.17</v>
      </c>
      <c r="BI72" s="53">
        <v>0</v>
      </c>
      <c r="BJ72" s="53">
        <v>77.98</v>
      </c>
      <c r="BK72" s="34">
        <f t="shared" si="6"/>
        <v>2832.4300000000003</v>
      </c>
    </row>
    <row r="73" spans="1:63" x14ac:dyDescent="0.2">
      <c r="A73" s="51"/>
      <c r="B73" s="52" t="s">
        <v>80</v>
      </c>
      <c r="C73" s="53">
        <v>0</v>
      </c>
      <c r="D73" s="53">
        <v>64.47</v>
      </c>
      <c r="E73" s="53">
        <v>0</v>
      </c>
      <c r="F73" s="53">
        <v>0</v>
      </c>
      <c r="G73" s="53">
        <v>0</v>
      </c>
      <c r="H73" s="53">
        <v>14.2</v>
      </c>
      <c r="I73" s="53">
        <v>810.43</v>
      </c>
      <c r="J73" s="53">
        <v>65.58</v>
      </c>
      <c r="K73" s="53">
        <v>0</v>
      </c>
      <c r="L73" s="53">
        <v>129.97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5.85</v>
      </c>
      <c r="S73" s="53">
        <v>71.05</v>
      </c>
      <c r="T73" s="53">
        <v>42.03</v>
      </c>
      <c r="U73" s="53">
        <v>0</v>
      </c>
      <c r="V73" s="53">
        <v>61.74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0.44</v>
      </c>
      <c r="AC73" s="53">
        <v>8.4700000000000006</v>
      </c>
      <c r="AD73" s="53">
        <v>0</v>
      </c>
      <c r="AE73" s="53">
        <v>0</v>
      </c>
      <c r="AF73" s="53">
        <v>1.83</v>
      </c>
      <c r="AG73" s="53">
        <v>0</v>
      </c>
      <c r="AH73" s="53">
        <v>0</v>
      </c>
      <c r="AI73" s="53">
        <v>0</v>
      </c>
      <c r="AJ73" s="53">
        <v>0</v>
      </c>
      <c r="AK73" s="53">
        <v>0</v>
      </c>
      <c r="AL73" s="53">
        <v>0.21</v>
      </c>
      <c r="AM73" s="53">
        <v>0</v>
      </c>
      <c r="AN73" s="53">
        <v>0</v>
      </c>
      <c r="AO73" s="53">
        <v>0</v>
      </c>
      <c r="AP73" s="53">
        <v>0.28999999999999998</v>
      </c>
      <c r="AQ73" s="53">
        <v>0</v>
      </c>
      <c r="AR73" s="53">
        <v>0</v>
      </c>
      <c r="AS73" s="53">
        <v>0</v>
      </c>
      <c r="AT73" s="53">
        <v>0</v>
      </c>
      <c r="AU73" s="53">
        <v>0</v>
      </c>
      <c r="AV73" s="53">
        <v>24.12</v>
      </c>
      <c r="AW73" s="53">
        <v>1667.17</v>
      </c>
      <c r="AX73" s="53">
        <v>2.97</v>
      </c>
      <c r="AY73" s="53">
        <v>0</v>
      </c>
      <c r="AZ73" s="53">
        <v>302.77</v>
      </c>
      <c r="BA73" s="53">
        <v>0</v>
      </c>
      <c r="BB73" s="53">
        <v>0</v>
      </c>
      <c r="BC73" s="53">
        <v>0</v>
      </c>
      <c r="BD73" s="53">
        <v>0</v>
      </c>
      <c r="BE73" s="53">
        <v>0</v>
      </c>
      <c r="BF73" s="53">
        <v>20.16</v>
      </c>
      <c r="BG73" s="53">
        <v>54.25</v>
      </c>
      <c r="BH73" s="53">
        <v>0.19</v>
      </c>
      <c r="BI73" s="53">
        <v>0</v>
      </c>
      <c r="BJ73" s="53">
        <v>51.73</v>
      </c>
      <c r="BK73" s="34">
        <f t="shared" si="6"/>
        <v>3399.9199999999992</v>
      </c>
    </row>
    <row r="74" spans="1:63" x14ac:dyDescent="0.2">
      <c r="A74" s="51"/>
      <c r="B74" s="52" t="s">
        <v>81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21.15</v>
      </c>
      <c r="I74" s="53">
        <v>145.79</v>
      </c>
      <c r="J74" s="53">
        <v>150.09</v>
      </c>
      <c r="K74" s="53">
        <v>0</v>
      </c>
      <c r="L74" s="53">
        <v>76.459999999999994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18.920000000000002</v>
      </c>
      <c r="S74" s="53">
        <v>143.05000000000001</v>
      </c>
      <c r="T74" s="53">
        <v>30.06</v>
      </c>
      <c r="U74" s="53">
        <v>0</v>
      </c>
      <c r="V74" s="53">
        <v>36.32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0.82</v>
      </c>
      <c r="AC74" s="53">
        <v>0</v>
      </c>
      <c r="AD74" s="53">
        <v>0</v>
      </c>
      <c r="AE74" s="53">
        <v>0</v>
      </c>
      <c r="AF74" s="53">
        <v>1.03</v>
      </c>
      <c r="AG74" s="53">
        <v>0</v>
      </c>
      <c r="AH74" s="53">
        <v>0</v>
      </c>
      <c r="AI74" s="53">
        <v>0</v>
      </c>
      <c r="AJ74" s="53">
        <v>0</v>
      </c>
      <c r="AK74" s="53">
        <v>0</v>
      </c>
      <c r="AL74" s="53">
        <v>0.31</v>
      </c>
      <c r="AM74" s="53">
        <v>0.08</v>
      </c>
      <c r="AN74" s="53">
        <v>0</v>
      </c>
      <c r="AO74" s="53">
        <v>0</v>
      </c>
      <c r="AP74" s="53">
        <v>1.25</v>
      </c>
      <c r="AQ74" s="53">
        <v>0</v>
      </c>
      <c r="AR74" s="53">
        <v>0</v>
      </c>
      <c r="AS74" s="53">
        <v>0</v>
      </c>
      <c r="AT74" s="53">
        <v>0</v>
      </c>
      <c r="AU74" s="53">
        <v>0</v>
      </c>
      <c r="AV74" s="53">
        <v>123.41</v>
      </c>
      <c r="AW74" s="53">
        <v>216.36</v>
      </c>
      <c r="AX74" s="53">
        <v>4.46</v>
      </c>
      <c r="AY74" s="53">
        <v>0</v>
      </c>
      <c r="AZ74" s="53">
        <v>359.12</v>
      </c>
      <c r="BA74" s="53">
        <v>0</v>
      </c>
      <c r="BB74" s="53">
        <v>0</v>
      </c>
      <c r="BC74" s="53">
        <v>0</v>
      </c>
      <c r="BD74" s="53">
        <v>0</v>
      </c>
      <c r="BE74" s="53">
        <v>0</v>
      </c>
      <c r="BF74" s="53">
        <v>235.7</v>
      </c>
      <c r="BG74" s="53">
        <v>109.25</v>
      </c>
      <c r="BH74" s="53">
        <v>40.53</v>
      </c>
      <c r="BI74" s="53">
        <v>0</v>
      </c>
      <c r="BJ74" s="53">
        <v>332.71</v>
      </c>
      <c r="BK74" s="34">
        <f t="shared" si="6"/>
        <v>2046.8700000000001</v>
      </c>
    </row>
    <row r="75" spans="1:63" x14ac:dyDescent="0.2">
      <c r="A75" s="51"/>
      <c r="B75" s="52" t="s">
        <v>82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12.09</v>
      </c>
      <c r="I75" s="53">
        <v>52.36</v>
      </c>
      <c r="J75" s="53">
        <v>0</v>
      </c>
      <c r="K75" s="53">
        <v>0</v>
      </c>
      <c r="L75" s="53">
        <v>19.91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6.49</v>
      </c>
      <c r="S75" s="53">
        <v>8.25</v>
      </c>
      <c r="T75" s="53">
        <v>0</v>
      </c>
      <c r="U75" s="53">
        <v>0</v>
      </c>
      <c r="V75" s="53">
        <v>13.7</v>
      </c>
      <c r="W75" s="53">
        <v>0</v>
      </c>
      <c r="X75" s="53">
        <v>0</v>
      </c>
      <c r="Y75" s="53">
        <v>0</v>
      </c>
      <c r="Z75" s="53">
        <v>0</v>
      </c>
      <c r="AA75" s="53">
        <v>0</v>
      </c>
      <c r="AB75" s="53">
        <v>2.23</v>
      </c>
      <c r="AC75" s="53">
        <v>2.78</v>
      </c>
      <c r="AD75" s="53">
        <v>0</v>
      </c>
      <c r="AE75" s="53">
        <v>0</v>
      </c>
      <c r="AF75" s="53">
        <v>6.74</v>
      </c>
      <c r="AG75" s="53">
        <v>0</v>
      </c>
      <c r="AH75" s="53">
        <v>0</v>
      </c>
      <c r="AI75" s="53">
        <v>0</v>
      </c>
      <c r="AJ75" s="53">
        <v>0</v>
      </c>
      <c r="AK75" s="53">
        <v>0</v>
      </c>
      <c r="AL75" s="53">
        <v>1.96</v>
      </c>
      <c r="AM75" s="53">
        <v>0.28000000000000003</v>
      </c>
      <c r="AN75" s="53">
        <v>0</v>
      </c>
      <c r="AO75" s="53">
        <v>0</v>
      </c>
      <c r="AP75" s="53">
        <v>3.34</v>
      </c>
      <c r="AQ75" s="53">
        <v>0</v>
      </c>
      <c r="AR75" s="53">
        <v>0</v>
      </c>
      <c r="AS75" s="53">
        <v>0</v>
      </c>
      <c r="AT75" s="53">
        <v>0</v>
      </c>
      <c r="AU75" s="53">
        <v>0</v>
      </c>
      <c r="AV75" s="53">
        <v>164.93</v>
      </c>
      <c r="AW75" s="53">
        <v>363.96</v>
      </c>
      <c r="AX75" s="53">
        <v>0.05</v>
      </c>
      <c r="AY75" s="53">
        <v>0</v>
      </c>
      <c r="AZ75" s="53">
        <v>227.55</v>
      </c>
      <c r="BA75" s="53">
        <v>0</v>
      </c>
      <c r="BB75" s="53">
        <v>0</v>
      </c>
      <c r="BC75" s="53">
        <v>0</v>
      </c>
      <c r="BD75" s="53">
        <v>0</v>
      </c>
      <c r="BE75" s="53">
        <v>0</v>
      </c>
      <c r="BF75" s="53">
        <v>265.44</v>
      </c>
      <c r="BG75" s="53">
        <v>171.8</v>
      </c>
      <c r="BH75" s="53">
        <v>0.56000000000000005</v>
      </c>
      <c r="BI75" s="53">
        <v>0</v>
      </c>
      <c r="BJ75" s="53">
        <v>270.7</v>
      </c>
      <c r="BK75" s="34">
        <f t="shared" si="6"/>
        <v>1595.12</v>
      </c>
    </row>
    <row r="76" spans="1:63" x14ac:dyDescent="0.2">
      <c r="A76" s="51"/>
      <c r="B76" s="52" t="s">
        <v>83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9.64</v>
      </c>
      <c r="I76" s="53">
        <v>17.489999999999998</v>
      </c>
      <c r="J76" s="53">
        <v>0</v>
      </c>
      <c r="K76" s="53">
        <v>0</v>
      </c>
      <c r="L76" s="53">
        <v>61.21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3.13</v>
      </c>
      <c r="S76" s="53">
        <v>14.33</v>
      </c>
      <c r="T76" s="53">
        <v>0</v>
      </c>
      <c r="U76" s="53">
        <v>0</v>
      </c>
      <c r="V76" s="53">
        <v>9.34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0.26</v>
      </c>
      <c r="AC76" s="53">
        <v>0.12</v>
      </c>
      <c r="AD76" s="53">
        <v>0</v>
      </c>
      <c r="AE76" s="53">
        <v>0</v>
      </c>
      <c r="AF76" s="53">
        <v>2.2599999999999998</v>
      </c>
      <c r="AG76" s="53">
        <v>0</v>
      </c>
      <c r="AH76" s="53">
        <v>0</v>
      </c>
      <c r="AI76" s="53">
        <v>0</v>
      </c>
      <c r="AJ76" s="53">
        <v>0</v>
      </c>
      <c r="AK76" s="53">
        <v>0</v>
      </c>
      <c r="AL76" s="53">
        <v>0.15</v>
      </c>
      <c r="AM76" s="53">
        <v>0.01</v>
      </c>
      <c r="AN76" s="53">
        <v>0</v>
      </c>
      <c r="AO76" s="53">
        <v>0</v>
      </c>
      <c r="AP76" s="53">
        <v>0.21</v>
      </c>
      <c r="AQ76" s="53">
        <v>0</v>
      </c>
      <c r="AR76" s="53">
        <v>0</v>
      </c>
      <c r="AS76" s="53">
        <v>0</v>
      </c>
      <c r="AT76" s="53">
        <v>0</v>
      </c>
      <c r="AU76" s="53">
        <v>0</v>
      </c>
      <c r="AV76" s="53">
        <v>18.63</v>
      </c>
      <c r="AW76" s="53">
        <v>41.29</v>
      </c>
      <c r="AX76" s="53">
        <v>31.97</v>
      </c>
      <c r="AY76" s="53">
        <v>0</v>
      </c>
      <c r="AZ76" s="53">
        <v>104.5</v>
      </c>
      <c r="BA76" s="53">
        <v>0</v>
      </c>
      <c r="BB76" s="53">
        <v>0</v>
      </c>
      <c r="BC76" s="53">
        <v>0</v>
      </c>
      <c r="BD76" s="53">
        <v>0</v>
      </c>
      <c r="BE76" s="53">
        <v>0</v>
      </c>
      <c r="BF76" s="53">
        <v>9.9600000000000009</v>
      </c>
      <c r="BG76" s="53">
        <v>2.93</v>
      </c>
      <c r="BH76" s="53">
        <v>7.21</v>
      </c>
      <c r="BI76" s="53">
        <v>0</v>
      </c>
      <c r="BJ76" s="53">
        <v>16.38</v>
      </c>
      <c r="BK76" s="34">
        <f t="shared" si="6"/>
        <v>351.02</v>
      </c>
    </row>
    <row r="77" spans="1:63" x14ac:dyDescent="0.2">
      <c r="A77" s="51"/>
      <c r="B77" s="52" t="s">
        <v>84</v>
      </c>
      <c r="C77" s="53">
        <v>0</v>
      </c>
      <c r="D77" s="53">
        <v>0.48</v>
      </c>
      <c r="E77" s="53">
        <v>0</v>
      </c>
      <c r="F77" s="53">
        <v>0</v>
      </c>
      <c r="G77" s="53">
        <v>0</v>
      </c>
      <c r="H77" s="53">
        <v>10.37</v>
      </c>
      <c r="I77" s="53">
        <v>34.1</v>
      </c>
      <c r="J77" s="53">
        <v>0.01</v>
      </c>
      <c r="K77" s="53">
        <v>0</v>
      </c>
      <c r="L77" s="53">
        <v>41.28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3.17</v>
      </c>
      <c r="S77" s="53">
        <v>0.48</v>
      </c>
      <c r="T77" s="53">
        <v>5.99</v>
      </c>
      <c r="U77" s="53">
        <v>0</v>
      </c>
      <c r="V77" s="53">
        <v>3.5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0.37</v>
      </c>
      <c r="AC77" s="53">
        <v>0</v>
      </c>
      <c r="AD77" s="53">
        <v>0</v>
      </c>
      <c r="AE77" s="53">
        <v>0</v>
      </c>
      <c r="AF77" s="53">
        <v>0.35</v>
      </c>
      <c r="AG77" s="53">
        <v>0</v>
      </c>
      <c r="AH77" s="53">
        <v>0</v>
      </c>
      <c r="AI77" s="53">
        <v>0</v>
      </c>
      <c r="AJ77" s="53">
        <v>0</v>
      </c>
      <c r="AK77" s="53">
        <v>0</v>
      </c>
      <c r="AL77" s="53">
        <v>0.13</v>
      </c>
      <c r="AM77" s="53">
        <v>0.18</v>
      </c>
      <c r="AN77" s="53">
        <v>0</v>
      </c>
      <c r="AO77" s="53">
        <v>0</v>
      </c>
      <c r="AP77" s="53">
        <v>0.5</v>
      </c>
      <c r="AQ77" s="53">
        <v>0</v>
      </c>
      <c r="AR77" s="53">
        <v>0</v>
      </c>
      <c r="AS77" s="53">
        <v>0</v>
      </c>
      <c r="AT77" s="53">
        <v>0</v>
      </c>
      <c r="AU77" s="53">
        <v>0</v>
      </c>
      <c r="AV77" s="53">
        <v>30.99</v>
      </c>
      <c r="AW77" s="53">
        <v>80.569999999999993</v>
      </c>
      <c r="AX77" s="53">
        <v>8.35</v>
      </c>
      <c r="AY77" s="53">
        <v>0</v>
      </c>
      <c r="AZ77" s="53">
        <v>189.66</v>
      </c>
      <c r="BA77" s="53">
        <v>0</v>
      </c>
      <c r="BB77" s="53">
        <v>0</v>
      </c>
      <c r="BC77" s="53">
        <v>0</v>
      </c>
      <c r="BD77" s="53">
        <v>0</v>
      </c>
      <c r="BE77" s="53">
        <v>0</v>
      </c>
      <c r="BF77" s="53">
        <v>40.590000000000003</v>
      </c>
      <c r="BG77" s="53">
        <v>11.79</v>
      </c>
      <c r="BH77" s="53">
        <v>21.08</v>
      </c>
      <c r="BI77" s="53">
        <v>0</v>
      </c>
      <c r="BJ77" s="53">
        <v>42.75</v>
      </c>
      <c r="BK77" s="34">
        <f t="shared" si="6"/>
        <v>526.69000000000005</v>
      </c>
    </row>
    <row r="78" spans="1:63" x14ac:dyDescent="0.2">
      <c r="A78" s="51"/>
      <c r="B78" s="52" t="s">
        <v>85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5.04</v>
      </c>
      <c r="I78" s="53">
        <v>81.599999999999994</v>
      </c>
      <c r="J78" s="53">
        <v>0.15</v>
      </c>
      <c r="K78" s="53">
        <v>0</v>
      </c>
      <c r="L78" s="53">
        <v>27.19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2.4300000000000002</v>
      </c>
      <c r="S78" s="53">
        <v>1.03</v>
      </c>
      <c r="T78" s="53">
        <v>4.5599999999999996</v>
      </c>
      <c r="U78" s="53">
        <v>0</v>
      </c>
      <c r="V78" s="53">
        <v>7.13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0.03</v>
      </c>
      <c r="AC78" s="53">
        <v>0</v>
      </c>
      <c r="AD78" s="53">
        <v>0</v>
      </c>
      <c r="AE78" s="53">
        <v>0</v>
      </c>
      <c r="AF78" s="53">
        <v>0</v>
      </c>
      <c r="AG78" s="53">
        <v>0</v>
      </c>
      <c r="AH78" s="53">
        <v>0</v>
      </c>
      <c r="AI78" s="53">
        <v>0</v>
      </c>
      <c r="AJ78" s="53">
        <v>0</v>
      </c>
      <c r="AK78" s="53">
        <v>0</v>
      </c>
      <c r="AL78" s="53">
        <v>0.01</v>
      </c>
      <c r="AM78" s="53">
        <v>0.22</v>
      </c>
      <c r="AN78" s="53">
        <v>0</v>
      </c>
      <c r="AO78" s="53">
        <v>0</v>
      </c>
      <c r="AP78" s="53">
        <v>0.55000000000000004</v>
      </c>
      <c r="AQ78" s="53">
        <v>0</v>
      </c>
      <c r="AR78" s="53">
        <v>0</v>
      </c>
      <c r="AS78" s="53">
        <v>0</v>
      </c>
      <c r="AT78" s="53">
        <v>0</v>
      </c>
      <c r="AU78" s="53">
        <v>0</v>
      </c>
      <c r="AV78" s="53">
        <v>10.74</v>
      </c>
      <c r="AW78" s="53">
        <v>36.26</v>
      </c>
      <c r="AX78" s="53">
        <v>0</v>
      </c>
      <c r="AY78" s="53">
        <v>0</v>
      </c>
      <c r="AZ78" s="53">
        <v>73.739999999999995</v>
      </c>
      <c r="BA78" s="53">
        <v>0</v>
      </c>
      <c r="BB78" s="53">
        <v>0</v>
      </c>
      <c r="BC78" s="53">
        <v>0</v>
      </c>
      <c r="BD78" s="53">
        <v>0</v>
      </c>
      <c r="BE78" s="53">
        <v>0</v>
      </c>
      <c r="BF78" s="53">
        <v>9.0500000000000007</v>
      </c>
      <c r="BG78" s="53">
        <v>5.16</v>
      </c>
      <c r="BH78" s="53">
        <v>0.06</v>
      </c>
      <c r="BI78" s="53">
        <v>0</v>
      </c>
      <c r="BJ78" s="53">
        <v>27.74</v>
      </c>
      <c r="BK78" s="34">
        <f t="shared" si="6"/>
        <v>292.69000000000005</v>
      </c>
    </row>
    <row r="79" spans="1:63" x14ac:dyDescent="0.2">
      <c r="A79" s="51"/>
      <c r="B79" s="52" t="s">
        <v>86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2.78</v>
      </c>
      <c r="I79" s="53">
        <v>13.24</v>
      </c>
      <c r="J79" s="53">
        <v>0</v>
      </c>
      <c r="K79" s="53">
        <v>0</v>
      </c>
      <c r="L79" s="53">
        <v>4.28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0.43</v>
      </c>
      <c r="S79" s="53">
        <v>0</v>
      </c>
      <c r="T79" s="53">
        <v>0</v>
      </c>
      <c r="U79" s="53">
        <v>0</v>
      </c>
      <c r="V79" s="53">
        <v>0.33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0.35</v>
      </c>
      <c r="AC79" s="53">
        <v>2.2200000000000002</v>
      </c>
      <c r="AD79" s="53">
        <v>0</v>
      </c>
      <c r="AE79" s="53">
        <v>0</v>
      </c>
      <c r="AF79" s="53">
        <v>7.93</v>
      </c>
      <c r="AG79" s="53">
        <v>0</v>
      </c>
      <c r="AH79" s="53">
        <v>0</v>
      </c>
      <c r="AI79" s="53">
        <v>0</v>
      </c>
      <c r="AJ79" s="53">
        <v>0</v>
      </c>
      <c r="AK79" s="53">
        <v>0</v>
      </c>
      <c r="AL79" s="53">
        <v>0.03</v>
      </c>
      <c r="AM79" s="53">
        <v>0</v>
      </c>
      <c r="AN79" s="53">
        <v>0</v>
      </c>
      <c r="AO79" s="53">
        <v>0</v>
      </c>
      <c r="AP79" s="53">
        <v>0.03</v>
      </c>
      <c r="AQ79" s="53">
        <v>0</v>
      </c>
      <c r="AR79" s="53">
        <v>0</v>
      </c>
      <c r="AS79" s="53">
        <v>0</v>
      </c>
      <c r="AT79" s="53">
        <v>0</v>
      </c>
      <c r="AU79" s="53">
        <v>0</v>
      </c>
      <c r="AV79" s="53">
        <v>3.53</v>
      </c>
      <c r="AW79" s="53">
        <v>5.93</v>
      </c>
      <c r="AX79" s="53">
        <v>0</v>
      </c>
      <c r="AY79" s="53">
        <v>0</v>
      </c>
      <c r="AZ79" s="53">
        <v>12.52</v>
      </c>
      <c r="BA79" s="53">
        <v>0</v>
      </c>
      <c r="BB79" s="53">
        <v>0</v>
      </c>
      <c r="BC79" s="53">
        <v>0</v>
      </c>
      <c r="BD79" s="53">
        <v>0</v>
      </c>
      <c r="BE79" s="53">
        <v>0</v>
      </c>
      <c r="BF79" s="53">
        <v>3.62</v>
      </c>
      <c r="BG79" s="53">
        <v>0.26</v>
      </c>
      <c r="BH79" s="53">
        <v>0.06</v>
      </c>
      <c r="BI79" s="53">
        <v>0</v>
      </c>
      <c r="BJ79" s="53">
        <v>3.98</v>
      </c>
      <c r="BK79" s="34">
        <f t="shared" si="6"/>
        <v>61.519999999999989</v>
      </c>
    </row>
    <row r="80" spans="1:63" x14ac:dyDescent="0.2">
      <c r="A80" s="51"/>
      <c r="B80" s="52" t="s">
        <v>87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0.27</v>
      </c>
      <c r="I80" s="53">
        <v>0</v>
      </c>
      <c r="J80" s="53">
        <v>0</v>
      </c>
      <c r="K80" s="53">
        <v>0</v>
      </c>
      <c r="L80" s="53">
        <v>0.4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0.08</v>
      </c>
      <c r="S80" s="53">
        <v>0</v>
      </c>
      <c r="T80" s="53">
        <v>0</v>
      </c>
      <c r="U80" s="53">
        <v>0</v>
      </c>
      <c r="V80" s="53">
        <v>0.09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3.66</v>
      </c>
      <c r="AC80" s="53">
        <v>0.35</v>
      </c>
      <c r="AD80" s="53">
        <v>0</v>
      </c>
      <c r="AE80" s="53">
        <v>0</v>
      </c>
      <c r="AF80" s="53">
        <v>20.81</v>
      </c>
      <c r="AG80" s="53">
        <v>0</v>
      </c>
      <c r="AH80" s="53">
        <v>0</v>
      </c>
      <c r="AI80" s="53">
        <v>0</v>
      </c>
      <c r="AJ80" s="53">
        <v>0</v>
      </c>
      <c r="AK80" s="53">
        <v>0</v>
      </c>
      <c r="AL80" s="53">
        <v>3.67</v>
      </c>
      <c r="AM80" s="53">
        <v>0.15</v>
      </c>
      <c r="AN80" s="53">
        <v>0</v>
      </c>
      <c r="AO80" s="53">
        <v>0</v>
      </c>
      <c r="AP80" s="53">
        <v>10.53</v>
      </c>
      <c r="AQ80" s="53">
        <v>0</v>
      </c>
      <c r="AR80" s="53">
        <v>0</v>
      </c>
      <c r="AS80" s="53">
        <v>0</v>
      </c>
      <c r="AT80" s="53">
        <v>0</v>
      </c>
      <c r="AU80" s="53">
        <v>0</v>
      </c>
      <c r="AV80" s="53">
        <v>1.52</v>
      </c>
      <c r="AW80" s="53">
        <v>1.53</v>
      </c>
      <c r="AX80" s="53">
        <v>0</v>
      </c>
      <c r="AY80" s="53">
        <v>0</v>
      </c>
      <c r="AZ80" s="53">
        <v>7.51</v>
      </c>
      <c r="BA80" s="53">
        <v>0</v>
      </c>
      <c r="BB80" s="53">
        <v>0</v>
      </c>
      <c r="BC80" s="53">
        <v>0</v>
      </c>
      <c r="BD80" s="53">
        <v>0</v>
      </c>
      <c r="BE80" s="53">
        <v>0</v>
      </c>
      <c r="BF80" s="53">
        <v>0.73</v>
      </c>
      <c r="BG80" s="53">
        <v>0</v>
      </c>
      <c r="BH80" s="53">
        <v>0</v>
      </c>
      <c r="BI80" s="53">
        <v>0</v>
      </c>
      <c r="BJ80" s="53">
        <v>1.67</v>
      </c>
      <c r="BK80" s="34">
        <f t="shared" si="6"/>
        <v>52.97</v>
      </c>
    </row>
    <row r="81" spans="1:63" x14ac:dyDescent="0.2">
      <c r="A81" s="51"/>
      <c r="B81" s="52" t="s">
        <v>88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0.37</v>
      </c>
      <c r="I81" s="53">
        <v>0</v>
      </c>
      <c r="J81" s="53">
        <v>0</v>
      </c>
      <c r="K81" s="53">
        <v>0</v>
      </c>
      <c r="L81" s="53">
        <v>0.45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0.14000000000000001</v>
      </c>
      <c r="S81" s="53">
        <v>0</v>
      </c>
      <c r="T81" s="53">
        <v>0</v>
      </c>
      <c r="U81" s="53">
        <v>0</v>
      </c>
      <c r="V81" s="53">
        <v>0.1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 s="53">
        <v>2.14</v>
      </c>
      <c r="AC81" s="53">
        <v>0.34</v>
      </c>
      <c r="AD81" s="53">
        <v>0</v>
      </c>
      <c r="AE81" s="53">
        <v>0</v>
      </c>
      <c r="AF81" s="53">
        <v>7.8</v>
      </c>
      <c r="AG81" s="53">
        <v>0</v>
      </c>
      <c r="AH81" s="53">
        <v>0</v>
      </c>
      <c r="AI81" s="53">
        <v>0</v>
      </c>
      <c r="AJ81" s="53">
        <v>0</v>
      </c>
      <c r="AK81" s="53">
        <v>0</v>
      </c>
      <c r="AL81" s="53">
        <v>2.11</v>
      </c>
      <c r="AM81" s="53">
        <v>0.56000000000000005</v>
      </c>
      <c r="AN81" s="53">
        <v>0</v>
      </c>
      <c r="AO81" s="53">
        <v>0</v>
      </c>
      <c r="AP81" s="53">
        <v>3.72</v>
      </c>
      <c r="AQ81" s="53">
        <v>0</v>
      </c>
      <c r="AR81" s="53">
        <v>0</v>
      </c>
      <c r="AS81" s="53">
        <v>0</v>
      </c>
      <c r="AT81" s="53">
        <v>0</v>
      </c>
      <c r="AU81" s="53">
        <v>0</v>
      </c>
      <c r="AV81" s="53">
        <v>1.24</v>
      </c>
      <c r="AW81" s="53">
        <v>1.61</v>
      </c>
      <c r="AX81" s="53">
        <v>0</v>
      </c>
      <c r="AY81" s="53">
        <v>0</v>
      </c>
      <c r="AZ81" s="53">
        <v>4.38</v>
      </c>
      <c r="BA81" s="53">
        <v>0</v>
      </c>
      <c r="BB81" s="53">
        <v>0</v>
      </c>
      <c r="BC81" s="53">
        <v>0</v>
      </c>
      <c r="BD81" s="53">
        <v>0</v>
      </c>
      <c r="BE81" s="53">
        <v>0</v>
      </c>
      <c r="BF81" s="53">
        <v>1.0900000000000001</v>
      </c>
      <c r="BG81" s="53">
        <v>0.19</v>
      </c>
      <c r="BH81" s="53">
        <v>0.74</v>
      </c>
      <c r="BI81" s="53">
        <v>0</v>
      </c>
      <c r="BJ81" s="53">
        <v>3.65</v>
      </c>
      <c r="BK81" s="34">
        <f t="shared" si="6"/>
        <v>30.629999999999995</v>
      </c>
    </row>
    <row r="82" spans="1:63" x14ac:dyDescent="0.2">
      <c r="A82" s="51"/>
      <c r="B82" s="52" t="s">
        <v>89</v>
      </c>
      <c r="C82" s="53">
        <v>0</v>
      </c>
      <c r="D82" s="53">
        <v>17.760000000000002</v>
      </c>
      <c r="E82" s="53">
        <v>10.220000000000001</v>
      </c>
      <c r="F82" s="53">
        <v>0</v>
      </c>
      <c r="G82" s="53">
        <v>0</v>
      </c>
      <c r="H82" s="53">
        <v>26.26</v>
      </c>
      <c r="I82" s="53">
        <v>2128.39</v>
      </c>
      <c r="J82" s="53">
        <v>1.21</v>
      </c>
      <c r="K82" s="53">
        <v>0</v>
      </c>
      <c r="L82" s="53">
        <v>212.2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9.8800000000000008</v>
      </c>
      <c r="S82" s="53">
        <v>47.27</v>
      </c>
      <c r="T82" s="53">
        <v>12.25</v>
      </c>
      <c r="U82" s="53">
        <v>0</v>
      </c>
      <c r="V82" s="53">
        <v>24.61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0.54</v>
      </c>
      <c r="AC82" s="53">
        <v>0</v>
      </c>
      <c r="AD82" s="53">
        <v>0</v>
      </c>
      <c r="AE82" s="53">
        <v>0</v>
      </c>
      <c r="AF82" s="53">
        <v>4.99</v>
      </c>
      <c r="AG82" s="53">
        <v>0</v>
      </c>
      <c r="AH82" s="53">
        <v>0</v>
      </c>
      <c r="AI82" s="53">
        <v>0</v>
      </c>
      <c r="AJ82" s="53">
        <v>0</v>
      </c>
      <c r="AK82" s="53">
        <v>0</v>
      </c>
      <c r="AL82" s="53">
        <v>0.66</v>
      </c>
      <c r="AM82" s="53">
        <v>0.03</v>
      </c>
      <c r="AN82" s="53">
        <v>0</v>
      </c>
      <c r="AO82" s="53">
        <v>0</v>
      </c>
      <c r="AP82" s="53">
        <v>2.6</v>
      </c>
      <c r="AQ82" s="53">
        <v>0</v>
      </c>
      <c r="AR82" s="53">
        <v>0</v>
      </c>
      <c r="AS82" s="53">
        <v>0</v>
      </c>
      <c r="AT82" s="53">
        <v>0</v>
      </c>
      <c r="AU82" s="53">
        <v>0</v>
      </c>
      <c r="AV82" s="53">
        <v>27.34</v>
      </c>
      <c r="AW82" s="53">
        <v>347.44</v>
      </c>
      <c r="AX82" s="53">
        <v>0</v>
      </c>
      <c r="AY82" s="53">
        <v>0</v>
      </c>
      <c r="AZ82" s="53">
        <v>146.49</v>
      </c>
      <c r="BA82" s="53">
        <v>0</v>
      </c>
      <c r="BB82" s="53">
        <v>0</v>
      </c>
      <c r="BC82" s="53">
        <v>0</v>
      </c>
      <c r="BD82" s="53">
        <v>0</v>
      </c>
      <c r="BE82" s="53">
        <v>0</v>
      </c>
      <c r="BF82" s="53">
        <v>55.2</v>
      </c>
      <c r="BG82" s="53">
        <v>19.59</v>
      </c>
      <c r="BH82" s="53">
        <v>6.73</v>
      </c>
      <c r="BI82" s="53">
        <v>0</v>
      </c>
      <c r="BJ82" s="53">
        <v>95.28</v>
      </c>
      <c r="BK82" s="34">
        <f t="shared" si="6"/>
        <v>3196.9400000000005</v>
      </c>
    </row>
    <row r="83" spans="1:63" x14ac:dyDescent="0.2">
      <c r="A83" s="51"/>
      <c r="B83" s="52" t="s">
        <v>90</v>
      </c>
      <c r="C83" s="53">
        <v>0</v>
      </c>
      <c r="D83" s="53">
        <v>10.08</v>
      </c>
      <c r="E83" s="53">
        <v>0</v>
      </c>
      <c r="F83" s="53">
        <v>0</v>
      </c>
      <c r="G83" s="53">
        <v>0</v>
      </c>
      <c r="H83" s="53">
        <v>7.24</v>
      </c>
      <c r="I83" s="53">
        <v>1145.74</v>
      </c>
      <c r="J83" s="53">
        <v>8.25</v>
      </c>
      <c r="K83" s="53">
        <v>0</v>
      </c>
      <c r="L83" s="53">
        <v>18.84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9.16</v>
      </c>
      <c r="S83" s="53">
        <v>3.31</v>
      </c>
      <c r="T83" s="53">
        <v>31.41</v>
      </c>
      <c r="U83" s="53">
        <v>0</v>
      </c>
      <c r="V83" s="53">
        <v>28.03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 s="53">
        <v>0.11</v>
      </c>
      <c r="AC83" s="53">
        <v>0</v>
      </c>
      <c r="AD83" s="53">
        <v>0</v>
      </c>
      <c r="AE83" s="53">
        <v>0</v>
      </c>
      <c r="AF83" s="53">
        <v>0.39</v>
      </c>
      <c r="AG83" s="53">
        <v>0</v>
      </c>
      <c r="AH83" s="53">
        <v>0</v>
      </c>
      <c r="AI83" s="53">
        <v>0</v>
      </c>
      <c r="AJ83" s="53">
        <v>0</v>
      </c>
      <c r="AK83" s="53">
        <v>0</v>
      </c>
      <c r="AL83" s="53">
        <v>0.2</v>
      </c>
      <c r="AM83" s="53">
        <v>0.03</v>
      </c>
      <c r="AN83" s="53">
        <v>0</v>
      </c>
      <c r="AO83" s="53">
        <v>0</v>
      </c>
      <c r="AP83" s="53">
        <v>1.6</v>
      </c>
      <c r="AQ83" s="53">
        <v>0</v>
      </c>
      <c r="AR83" s="53">
        <v>0</v>
      </c>
      <c r="AS83" s="53">
        <v>0</v>
      </c>
      <c r="AT83" s="53">
        <v>0</v>
      </c>
      <c r="AU83" s="53">
        <v>0</v>
      </c>
      <c r="AV83" s="53">
        <v>91.74</v>
      </c>
      <c r="AW83" s="53">
        <v>183.2</v>
      </c>
      <c r="AX83" s="53">
        <v>0</v>
      </c>
      <c r="AY83" s="53">
        <v>0</v>
      </c>
      <c r="AZ83" s="53">
        <v>327.27999999999997</v>
      </c>
      <c r="BA83" s="53">
        <v>0</v>
      </c>
      <c r="BB83" s="53">
        <v>0</v>
      </c>
      <c r="BC83" s="53">
        <v>0</v>
      </c>
      <c r="BD83" s="53">
        <v>0</v>
      </c>
      <c r="BE83" s="53">
        <v>0</v>
      </c>
      <c r="BF83" s="53">
        <v>233.04</v>
      </c>
      <c r="BG83" s="53">
        <v>108.6</v>
      </c>
      <c r="BH83" s="53">
        <v>35.93</v>
      </c>
      <c r="BI83" s="53">
        <v>0</v>
      </c>
      <c r="BJ83" s="53">
        <v>350.83</v>
      </c>
      <c r="BK83" s="34">
        <f t="shared" si="6"/>
        <v>2595.0099999999998</v>
      </c>
    </row>
    <row r="84" spans="1:63" x14ac:dyDescent="0.2">
      <c r="A84" s="51"/>
      <c r="B84" s="52" t="s">
        <v>91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  <c r="AA84" s="53">
        <v>0</v>
      </c>
      <c r="AB84" s="53">
        <v>0</v>
      </c>
      <c r="AC84" s="53">
        <v>0</v>
      </c>
      <c r="AD84" s="53">
        <v>0</v>
      </c>
      <c r="AE84" s="53">
        <v>0</v>
      </c>
      <c r="AF84" s="53">
        <v>0</v>
      </c>
      <c r="AG84" s="53">
        <v>0</v>
      </c>
      <c r="AH84" s="53">
        <v>0</v>
      </c>
      <c r="AI84" s="53">
        <v>0</v>
      </c>
      <c r="AJ84" s="53">
        <v>0</v>
      </c>
      <c r="AK84" s="53">
        <v>0</v>
      </c>
      <c r="AL84" s="53">
        <v>0</v>
      </c>
      <c r="AM84" s="53">
        <v>0</v>
      </c>
      <c r="AN84" s="53">
        <v>0</v>
      </c>
      <c r="AO84" s="53">
        <v>0</v>
      </c>
      <c r="AP84" s="53">
        <v>0</v>
      </c>
      <c r="AQ84" s="53">
        <v>0</v>
      </c>
      <c r="AR84" s="53">
        <v>0</v>
      </c>
      <c r="AS84" s="53">
        <v>0</v>
      </c>
      <c r="AT84" s="53">
        <v>0</v>
      </c>
      <c r="AU84" s="53">
        <v>0</v>
      </c>
      <c r="AV84" s="53">
        <v>0</v>
      </c>
      <c r="AW84" s="53">
        <v>0</v>
      </c>
      <c r="AX84" s="53">
        <v>0</v>
      </c>
      <c r="AY84" s="53">
        <v>0</v>
      </c>
      <c r="AZ84" s="53">
        <v>0</v>
      </c>
      <c r="BA84" s="53">
        <v>0</v>
      </c>
      <c r="BB84" s="53">
        <v>0</v>
      </c>
      <c r="BC84" s="53">
        <v>0</v>
      </c>
      <c r="BD84" s="53">
        <v>0</v>
      </c>
      <c r="BE84" s="53">
        <v>0</v>
      </c>
      <c r="BF84" s="53">
        <v>0</v>
      </c>
      <c r="BG84" s="53">
        <v>0</v>
      </c>
      <c r="BH84" s="53">
        <v>0</v>
      </c>
      <c r="BI84" s="53">
        <v>0</v>
      </c>
      <c r="BJ84" s="53">
        <v>0</v>
      </c>
      <c r="BK84" s="34">
        <f t="shared" si="6"/>
        <v>0</v>
      </c>
    </row>
    <row r="85" spans="1:63" ht="13.5" thickBot="1" x14ac:dyDescent="0.25">
      <c r="A85" s="51"/>
      <c r="B85" s="52" t="s">
        <v>92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0</v>
      </c>
      <c r="Z85" s="53">
        <v>0</v>
      </c>
      <c r="AA85" s="53">
        <v>0</v>
      </c>
      <c r="AB85" s="53">
        <v>0</v>
      </c>
      <c r="AC85" s="53">
        <v>0</v>
      </c>
      <c r="AD85" s="53">
        <v>0</v>
      </c>
      <c r="AE85" s="53">
        <v>0</v>
      </c>
      <c r="AF85" s="53">
        <v>0</v>
      </c>
      <c r="AG85" s="53">
        <v>0</v>
      </c>
      <c r="AH85" s="53">
        <v>0</v>
      </c>
      <c r="AI85" s="53">
        <v>0</v>
      </c>
      <c r="AJ85" s="53">
        <v>0</v>
      </c>
      <c r="AK85" s="53">
        <v>0</v>
      </c>
      <c r="AL85" s="53">
        <v>0</v>
      </c>
      <c r="AM85" s="53">
        <v>0</v>
      </c>
      <c r="AN85" s="53">
        <v>0</v>
      </c>
      <c r="AO85" s="53">
        <v>0</v>
      </c>
      <c r="AP85" s="53">
        <v>0</v>
      </c>
      <c r="AQ85" s="53">
        <v>0</v>
      </c>
      <c r="AR85" s="53">
        <v>0</v>
      </c>
      <c r="AS85" s="53">
        <v>0</v>
      </c>
      <c r="AT85" s="53">
        <v>0</v>
      </c>
      <c r="AU85" s="53">
        <v>0</v>
      </c>
      <c r="AV85" s="53">
        <v>0</v>
      </c>
      <c r="AW85" s="53">
        <v>0</v>
      </c>
      <c r="AX85" s="53">
        <v>0</v>
      </c>
      <c r="AY85" s="53">
        <v>0</v>
      </c>
      <c r="AZ85" s="53">
        <v>0</v>
      </c>
      <c r="BA85" s="53">
        <v>0</v>
      </c>
      <c r="BB85" s="53">
        <v>0</v>
      </c>
      <c r="BC85" s="53">
        <v>0</v>
      </c>
      <c r="BD85" s="53">
        <v>0</v>
      </c>
      <c r="BE85" s="53">
        <v>0</v>
      </c>
      <c r="BF85" s="53">
        <v>0</v>
      </c>
      <c r="BG85" s="53">
        <v>0</v>
      </c>
      <c r="BH85" s="53">
        <v>0</v>
      </c>
      <c r="BI85" s="53">
        <v>0</v>
      </c>
      <c r="BJ85" s="53">
        <v>0</v>
      </c>
      <c r="BK85" s="34">
        <f t="shared" si="6"/>
        <v>0</v>
      </c>
    </row>
    <row r="86" spans="1:63" ht="13.5" thickBot="1" x14ac:dyDescent="0.25">
      <c r="A86" s="37"/>
      <c r="B86" s="38" t="s">
        <v>93</v>
      </c>
      <c r="C86" s="39">
        <f t="shared" ref="C86:BK86" si="7">SUM(C68:C85)</f>
        <v>0</v>
      </c>
      <c r="D86" s="39">
        <f t="shared" si="7"/>
        <v>92.79</v>
      </c>
      <c r="E86" s="39">
        <f t="shared" si="7"/>
        <v>12.200000000000001</v>
      </c>
      <c r="F86" s="39">
        <f t="shared" si="7"/>
        <v>0</v>
      </c>
      <c r="G86" s="39">
        <f t="shared" si="7"/>
        <v>0</v>
      </c>
      <c r="H86" s="39">
        <f t="shared" si="7"/>
        <v>272.75</v>
      </c>
      <c r="I86" s="39">
        <f t="shared" si="7"/>
        <v>5446.0099999999993</v>
      </c>
      <c r="J86" s="39">
        <f t="shared" si="7"/>
        <v>240.35000000000002</v>
      </c>
      <c r="K86" s="39">
        <f t="shared" si="7"/>
        <v>0</v>
      </c>
      <c r="L86" s="39">
        <f t="shared" si="7"/>
        <v>901.78000000000009</v>
      </c>
      <c r="M86" s="39">
        <f t="shared" si="7"/>
        <v>0</v>
      </c>
      <c r="N86" s="39">
        <f t="shared" si="7"/>
        <v>0</v>
      </c>
      <c r="O86" s="39">
        <f t="shared" si="7"/>
        <v>0</v>
      </c>
      <c r="P86" s="39">
        <f t="shared" si="7"/>
        <v>0</v>
      </c>
      <c r="Q86" s="39">
        <f t="shared" si="7"/>
        <v>0</v>
      </c>
      <c r="R86" s="39">
        <f t="shared" si="7"/>
        <v>303.96000000000004</v>
      </c>
      <c r="S86" s="39">
        <f t="shared" si="7"/>
        <v>367.77</v>
      </c>
      <c r="T86" s="39">
        <f t="shared" si="7"/>
        <v>127.52999999999999</v>
      </c>
      <c r="U86" s="39">
        <f t="shared" si="7"/>
        <v>0</v>
      </c>
      <c r="V86" s="39">
        <f t="shared" si="7"/>
        <v>226.65</v>
      </c>
      <c r="W86" s="39">
        <f t="shared" si="7"/>
        <v>0</v>
      </c>
      <c r="X86" s="39">
        <f t="shared" si="7"/>
        <v>0</v>
      </c>
      <c r="Y86" s="39">
        <f t="shared" si="7"/>
        <v>0</v>
      </c>
      <c r="Z86" s="39">
        <f t="shared" si="7"/>
        <v>0</v>
      </c>
      <c r="AA86" s="39">
        <f t="shared" si="7"/>
        <v>0</v>
      </c>
      <c r="AB86" s="39">
        <f t="shared" si="7"/>
        <v>84.32</v>
      </c>
      <c r="AC86" s="39">
        <f t="shared" si="7"/>
        <v>22.180000000000003</v>
      </c>
      <c r="AD86" s="39">
        <f t="shared" si="7"/>
        <v>0</v>
      </c>
      <c r="AE86" s="39">
        <f t="shared" si="7"/>
        <v>0</v>
      </c>
      <c r="AF86" s="39">
        <f t="shared" si="7"/>
        <v>76.239999999999995</v>
      </c>
      <c r="AG86" s="39">
        <f t="shared" si="7"/>
        <v>0</v>
      </c>
      <c r="AH86" s="39">
        <f t="shared" si="7"/>
        <v>0</v>
      </c>
      <c r="AI86" s="39">
        <f t="shared" si="7"/>
        <v>0</v>
      </c>
      <c r="AJ86" s="39">
        <f t="shared" si="7"/>
        <v>0</v>
      </c>
      <c r="AK86" s="39">
        <f t="shared" si="7"/>
        <v>0</v>
      </c>
      <c r="AL86" s="39">
        <f t="shared" si="7"/>
        <v>644.64999999999986</v>
      </c>
      <c r="AM86" s="39">
        <f t="shared" si="7"/>
        <v>4.2600000000000007</v>
      </c>
      <c r="AN86" s="39">
        <f t="shared" si="7"/>
        <v>0</v>
      </c>
      <c r="AO86" s="39">
        <f t="shared" si="7"/>
        <v>0</v>
      </c>
      <c r="AP86" s="39">
        <f t="shared" si="7"/>
        <v>33.869999999999997</v>
      </c>
      <c r="AQ86" s="39">
        <f t="shared" si="7"/>
        <v>0</v>
      </c>
      <c r="AR86" s="39">
        <f t="shared" si="7"/>
        <v>0</v>
      </c>
      <c r="AS86" s="39">
        <f t="shared" si="7"/>
        <v>0</v>
      </c>
      <c r="AT86" s="39">
        <f t="shared" si="7"/>
        <v>0</v>
      </c>
      <c r="AU86" s="39">
        <f t="shared" si="7"/>
        <v>0</v>
      </c>
      <c r="AV86" s="39">
        <f t="shared" si="7"/>
        <v>4871.0899999999992</v>
      </c>
      <c r="AW86" s="39">
        <f t="shared" si="7"/>
        <v>3283.9500000000007</v>
      </c>
      <c r="AX86" s="39">
        <f t="shared" si="7"/>
        <v>73.419999999999987</v>
      </c>
      <c r="AY86" s="39">
        <f t="shared" si="7"/>
        <v>0</v>
      </c>
      <c r="AZ86" s="39">
        <f t="shared" si="7"/>
        <v>2711.1899999999996</v>
      </c>
      <c r="BA86" s="39">
        <f t="shared" si="7"/>
        <v>0</v>
      </c>
      <c r="BB86" s="39">
        <f t="shared" si="7"/>
        <v>0</v>
      </c>
      <c r="BC86" s="39">
        <f t="shared" si="7"/>
        <v>0</v>
      </c>
      <c r="BD86" s="39">
        <f t="shared" si="7"/>
        <v>0</v>
      </c>
      <c r="BE86" s="39">
        <f t="shared" si="7"/>
        <v>0</v>
      </c>
      <c r="BF86" s="39">
        <f t="shared" si="7"/>
        <v>7900.0599999999977</v>
      </c>
      <c r="BG86" s="39">
        <f t="shared" si="7"/>
        <v>548.59</v>
      </c>
      <c r="BH86" s="39">
        <f t="shared" si="7"/>
        <v>363.27</v>
      </c>
      <c r="BI86" s="39">
        <f t="shared" si="7"/>
        <v>0</v>
      </c>
      <c r="BJ86" s="39">
        <f t="shared" si="7"/>
        <v>1578.9600000000003</v>
      </c>
      <c r="BK86" s="44">
        <f t="shared" si="7"/>
        <v>30187.84</v>
      </c>
    </row>
    <row r="87" spans="1:63" ht="13.5" thickBot="1" x14ac:dyDescent="0.25">
      <c r="A87" s="54"/>
      <c r="B87" s="55" t="s">
        <v>94</v>
      </c>
      <c r="C87" s="56">
        <f t="shared" ref="C87:BK87" si="8">C86+C66+C64+C62+C19+C16</f>
        <v>0</v>
      </c>
      <c r="D87" s="56">
        <f t="shared" si="8"/>
        <v>3265.44</v>
      </c>
      <c r="E87" s="56">
        <f t="shared" si="8"/>
        <v>234.98</v>
      </c>
      <c r="F87" s="56">
        <f t="shared" si="8"/>
        <v>0</v>
      </c>
      <c r="G87" s="56">
        <f t="shared" si="8"/>
        <v>0</v>
      </c>
      <c r="H87" s="56">
        <f t="shared" si="8"/>
        <v>399.79999999999995</v>
      </c>
      <c r="I87" s="56">
        <f t="shared" si="8"/>
        <v>36026.449999999997</v>
      </c>
      <c r="J87" s="56">
        <f t="shared" si="8"/>
        <v>2483.1</v>
      </c>
      <c r="K87" s="56">
        <f t="shared" si="8"/>
        <v>0</v>
      </c>
      <c r="L87" s="56">
        <f t="shared" si="8"/>
        <v>2424.7200000000003</v>
      </c>
      <c r="M87" s="56">
        <f t="shared" si="8"/>
        <v>0</v>
      </c>
      <c r="N87" s="56">
        <f t="shared" si="8"/>
        <v>0</v>
      </c>
      <c r="O87" s="56">
        <f t="shared" si="8"/>
        <v>0</v>
      </c>
      <c r="P87" s="56">
        <f t="shared" si="8"/>
        <v>0</v>
      </c>
      <c r="Q87" s="56">
        <f t="shared" si="8"/>
        <v>0</v>
      </c>
      <c r="R87" s="56">
        <f t="shared" si="8"/>
        <v>361.89000000000004</v>
      </c>
      <c r="S87" s="56">
        <f t="shared" si="8"/>
        <v>2359.23</v>
      </c>
      <c r="T87" s="56">
        <f t="shared" si="8"/>
        <v>387.33</v>
      </c>
      <c r="U87" s="56">
        <f t="shared" si="8"/>
        <v>0</v>
      </c>
      <c r="V87" s="56">
        <f t="shared" si="8"/>
        <v>422.5</v>
      </c>
      <c r="W87" s="56">
        <f t="shared" si="8"/>
        <v>0</v>
      </c>
      <c r="X87" s="56">
        <f t="shared" si="8"/>
        <v>0</v>
      </c>
      <c r="Y87" s="56">
        <f t="shared" si="8"/>
        <v>0</v>
      </c>
      <c r="Z87" s="56">
        <f t="shared" si="8"/>
        <v>0</v>
      </c>
      <c r="AA87" s="56">
        <f t="shared" si="8"/>
        <v>0</v>
      </c>
      <c r="AB87" s="56">
        <f t="shared" si="8"/>
        <v>87.61999999999999</v>
      </c>
      <c r="AC87" s="56">
        <f t="shared" si="8"/>
        <v>31.17</v>
      </c>
      <c r="AD87" s="56">
        <f t="shared" si="8"/>
        <v>1.42</v>
      </c>
      <c r="AE87" s="56">
        <f t="shared" si="8"/>
        <v>0</v>
      </c>
      <c r="AF87" s="56">
        <f t="shared" si="8"/>
        <v>102.29999999999998</v>
      </c>
      <c r="AG87" s="56">
        <f t="shared" si="8"/>
        <v>0</v>
      </c>
      <c r="AH87" s="56">
        <f t="shared" si="8"/>
        <v>0</v>
      </c>
      <c r="AI87" s="56">
        <f t="shared" si="8"/>
        <v>0</v>
      </c>
      <c r="AJ87" s="56">
        <f t="shared" si="8"/>
        <v>0</v>
      </c>
      <c r="AK87" s="56">
        <f t="shared" si="8"/>
        <v>0</v>
      </c>
      <c r="AL87" s="56">
        <f t="shared" si="8"/>
        <v>646.68999999999994</v>
      </c>
      <c r="AM87" s="56">
        <f t="shared" si="8"/>
        <v>9.14</v>
      </c>
      <c r="AN87" s="56">
        <f t="shared" si="8"/>
        <v>0.3</v>
      </c>
      <c r="AO87" s="56">
        <f t="shared" si="8"/>
        <v>0</v>
      </c>
      <c r="AP87" s="56">
        <f t="shared" si="8"/>
        <v>39.459999999999994</v>
      </c>
      <c r="AQ87" s="56">
        <f t="shared" si="8"/>
        <v>0</v>
      </c>
      <c r="AR87" s="56">
        <f t="shared" si="8"/>
        <v>34.68</v>
      </c>
      <c r="AS87" s="56">
        <f t="shared" si="8"/>
        <v>0</v>
      </c>
      <c r="AT87" s="56">
        <f t="shared" si="8"/>
        <v>0</v>
      </c>
      <c r="AU87" s="56">
        <f t="shared" si="8"/>
        <v>0</v>
      </c>
      <c r="AV87" s="56">
        <f t="shared" si="8"/>
        <v>5064.0399999999991</v>
      </c>
      <c r="AW87" s="56">
        <f t="shared" si="8"/>
        <v>8671.41</v>
      </c>
      <c r="AX87" s="56">
        <f t="shared" si="8"/>
        <v>152.78</v>
      </c>
      <c r="AY87" s="56">
        <f t="shared" si="8"/>
        <v>0</v>
      </c>
      <c r="AZ87" s="56">
        <f t="shared" si="8"/>
        <v>4172.0899999999992</v>
      </c>
      <c r="BA87" s="56">
        <f t="shared" si="8"/>
        <v>0</v>
      </c>
      <c r="BB87" s="56">
        <f t="shared" si="8"/>
        <v>0</v>
      </c>
      <c r="BC87" s="56">
        <f t="shared" si="8"/>
        <v>0</v>
      </c>
      <c r="BD87" s="56">
        <f t="shared" si="8"/>
        <v>0</v>
      </c>
      <c r="BE87" s="56">
        <f t="shared" si="8"/>
        <v>0</v>
      </c>
      <c r="BF87" s="56">
        <f t="shared" si="8"/>
        <v>8168.4599999999973</v>
      </c>
      <c r="BG87" s="56">
        <f t="shared" si="8"/>
        <v>846.62000000000012</v>
      </c>
      <c r="BH87" s="56">
        <f t="shared" si="8"/>
        <v>430.21</v>
      </c>
      <c r="BI87" s="56">
        <f t="shared" si="8"/>
        <v>0</v>
      </c>
      <c r="BJ87" s="56">
        <f t="shared" si="8"/>
        <v>2064.59</v>
      </c>
      <c r="BK87" s="56">
        <f t="shared" si="8"/>
        <v>78888.420000000013</v>
      </c>
    </row>
    <row r="88" spans="1:63" x14ac:dyDescent="0.2">
      <c r="A88" s="57"/>
      <c r="B88" s="58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3"/>
    </row>
    <row r="89" spans="1:63" x14ac:dyDescent="0.2">
      <c r="A89" s="27" t="s">
        <v>95</v>
      </c>
      <c r="B89" s="59" t="s">
        <v>96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1"/>
    </row>
    <row r="90" spans="1:63" x14ac:dyDescent="0.2">
      <c r="A90" s="27" t="s">
        <v>13</v>
      </c>
      <c r="B90" s="28" t="s">
        <v>97</v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1"/>
    </row>
    <row r="91" spans="1:63" x14ac:dyDescent="0.2">
      <c r="A91" s="31"/>
      <c r="B91" s="32" t="s">
        <v>98</v>
      </c>
      <c r="C91" s="33">
        <v>0</v>
      </c>
      <c r="D91" s="33">
        <v>0</v>
      </c>
      <c r="E91" s="33">
        <v>0</v>
      </c>
      <c r="F91" s="33">
        <v>0</v>
      </c>
      <c r="G91" s="33">
        <v>0</v>
      </c>
      <c r="H91" s="33">
        <v>82.13</v>
      </c>
      <c r="I91" s="33">
        <v>3.84</v>
      </c>
      <c r="J91" s="33">
        <v>0</v>
      </c>
      <c r="K91" s="33">
        <v>0</v>
      </c>
      <c r="L91" s="33">
        <v>27.76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76.930000000000007</v>
      </c>
      <c r="S91" s="33">
        <v>3.93</v>
      </c>
      <c r="T91" s="33">
        <v>0.01</v>
      </c>
      <c r="U91" s="33">
        <v>0</v>
      </c>
      <c r="V91" s="33">
        <v>12.04</v>
      </c>
      <c r="W91" s="33">
        <v>0</v>
      </c>
      <c r="X91" s="33">
        <v>0</v>
      </c>
      <c r="Y91" s="33">
        <v>0</v>
      </c>
      <c r="Z91" s="33">
        <v>0</v>
      </c>
      <c r="AA91" s="33">
        <v>0</v>
      </c>
      <c r="AB91" s="33">
        <v>12.27</v>
      </c>
      <c r="AC91" s="33">
        <v>2.3199999999999998</v>
      </c>
      <c r="AD91" s="33">
        <v>0</v>
      </c>
      <c r="AE91" s="33">
        <v>0</v>
      </c>
      <c r="AF91" s="33">
        <v>6.35</v>
      </c>
      <c r="AG91" s="33">
        <v>0</v>
      </c>
      <c r="AH91" s="33">
        <v>0</v>
      </c>
      <c r="AI91" s="33">
        <v>0</v>
      </c>
      <c r="AJ91" s="33">
        <v>0</v>
      </c>
      <c r="AK91" s="33">
        <v>0</v>
      </c>
      <c r="AL91" s="33">
        <v>12.11</v>
      </c>
      <c r="AM91" s="33">
        <v>0.5</v>
      </c>
      <c r="AN91" s="33">
        <v>0</v>
      </c>
      <c r="AO91" s="33">
        <v>0</v>
      </c>
      <c r="AP91" s="33">
        <v>3.66</v>
      </c>
      <c r="AQ91" s="33">
        <v>0</v>
      </c>
      <c r="AR91" s="33">
        <v>0</v>
      </c>
      <c r="AS91" s="33">
        <v>0</v>
      </c>
      <c r="AT91" s="33">
        <v>0</v>
      </c>
      <c r="AU91" s="33">
        <v>0</v>
      </c>
      <c r="AV91" s="33">
        <v>700.78</v>
      </c>
      <c r="AW91" s="33">
        <v>46.21</v>
      </c>
      <c r="AX91" s="33">
        <v>0.11</v>
      </c>
      <c r="AY91" s="33">
        <v>0</v>
      </c>
      <c r="AZ91" s="33">
        <v>208.48</v>
      </c>
      <c r="BA91" s="33">
        <v>0</v>
      </c>
      <c r="BB91" s="33">
        <v>0</v>
      </c>
      <c r="BC91" s="33">
        <v>0</v>
      </c>
      <c r="BD91" s="33">
        <v>0</v>
      </c>
      <c r="BE91" s="33">
        <v>0</v>
      </c>
      <c r="BF91" s="33">
        <v>1295.3900000000001</v>
      </c>
      <c r="BG91" s="33">
        <v>101.98</v>
      </c>
      <c r="BH91" s="33">
        <v>0</v>
      </c>
      <c r="BI91" s="33">
        <v>0</v>
      </c>
      <c r="BJ91" s="33">
        <v>204.81</v>
      </c>
      <c r="BK91" s="34">
        <f>SUM(C91:BJ91)</f>
        <v>2801.61</v>
      </c>
    </row>
    <row r="92" spans="1:63" ht="13.5" thickBot="1" x14ac:dyDescent="0.25">
      <c r="A92" s="31"/>
      <c r="B92" s="32" t="s">
        <v>99</v>
      </c>
      <c r="C92" s="33">
        <v>0</v>
      </c>
      <c r="D92" s="33">
        <v>0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0</v>
      </c>
      <c r="Y92" s="33">
        <v>0</v>
      </c>
      <c r="Z92" s="33">
        <v>0</v>
      </c>
      <c r="AA92" s="33">
        <v>0</v>
      </c>
      <c r="AB92" s="33">
        <v>0.2</v>
      </c>
      <c r="AC92" s="33">
        <v>0</v>
      </c>
      <c r="AD92" s="33">
        <v>0</v>
      </c>
      <c r="AE92" s="33">
        <v>0</v>
      </c>
      <c r="AF92" s="33">
        <v>0</v>
      </c>
      <c r="AG92" s="33">
        <v>0</v>
      </c>
      <c r="AH92" s="33">
        <v>0</v>
      </c>
      <c r="AI92" s="33">
        <v>0</v>
      </c>
      <c r="AJ92" s="33">
        <v>0</v>
      </c>
      <c r="AK92" s="33">
        <v>0</v>
      </c>
      <c r="AL92" s="33">
        <v>0.06</v>
      </c>
      <c r="AM92" s="33">
        <v>0</v>
      </c>
      <c r="AN92" s="33">
        <v>0</v>
      </c>
      <c r="AO92" s="33">
        <v>0</v>
      </c>
      <c r="AP92" s="33">
        <v>0</v>
      </c>
      <c r="AQ92" s="33">
        <v>0</v>
      </c>
      <c r="AR92" s="33">
        <v>0</v>
      </c>
      <c r="AS92" s="33">
        <v>0</v>
      </c>
      <c r="AT92" s="33">
        <v>0</v>
      </c>
      <c r="AU92" s="33">
        <v>0</v>
      </c>
      <c r="AV92" s="33">
        <v>1489.89</v>
      </c>
      <c r="AW92" s="33">
        <v>20.14</v>
      </c>
      <c r="AX92" s="33">
        <v>0.02</v>
      </c>
      <c r="AY92" s="33">
        <v>0</v>
      </c>
      <c r="AZ92" s="33">
        <v>0.76</v>
      </c>
      <c r="BA92" s="33">
        <v>0</v>
      </c>
      <c r="BB92" s="33">
        <v>0</v>
      </c>
      <c r="BC92" s="33">
        <v>0</v>
      </c>
      <c r="BD92" s="33">
        <v>0</v>
      </c>
      <c r="BE92" s="33">
        <v>0</v>
      </c>
      <c r="BF92" s="33">
        <v>805.25</v>
      </c>
      <c r="BG92" s="33">
        <v>9.7100000000000009</v>
      </c>
      <c r="BH92" s="33">
        <v>0</v>
      </c>
      <c r="BI92" s="33">
        <v>0</v>
      </c>
      <c r="BJ92" s="33">
        <v>0.12</v>
      </c>
      <c r="BK92" s="34">
        <f>SUM(C92:BJ92)</f>
        <v>2326.15</v>
      </c>
    </row>
    <row r="93" spans="1:63" ht="13.5" thickBot="1" x14ac:dyDescent="0.25">
      <c r="A93" s="37"/>
      <c r="B93" s="38" t="s">
        <v>18</v>
      </c>
      <c r="C93" s="39">
        <f t="shared" ref="C93:BK93" si="9">SUM(C91:C92)</f>
        <v>0</v>
      </c>
      <c r="D93" s="39">
        <f t="shared" si="9"/>
        <v>0</v>
      </c>
      <c r="E93" s="39">
        <f t="shared" si="9"/>
        <v>0</v>
      </c>
      <c r="F93" s="39">
        <f t="shared" si="9"/>
        <v>0</v>
      </c>
      <c r="G93" s="39">
        <f t="shared" si="9"/>
        <v>0</v>
      </c>
      <c r="H93" s="39">
        <f t="shared" si="9"/>
        <v>82.13</v>
      </c>
      <c r="I93" s="39">
        <f t="shared" si="9"/>
        <v>3.84</v>
      </c>
      <c r="J93" s="39">
        <f t="shared" si="9"/>
        <v>0</v>
      </c>
      <c r="K93" s="39">
        <f t="shared" si="9"/>
        <v>0</v>
      </c>
      <c r="L93" s="39">
        <f t="shared" si="9"/>
        <v>27.76</v>
      </c>
      <c r="M93" s="39">
        <f t="shared" si="9"/>
        <v>0</v>
      </c>
      <c r="N93" s="39">
        <f t="shared" si="9"/>
        <v>0</v>
      </c>
      <c r="O93" s="39">
        <f t="shared" si="9"/>
        <v>0</v>
      </c>
      <c r="P93" s="39">
        <f t="shared" si="9"/>
        <v>0</v>
      </c>
      <c r="Q93" s="39">
        <f t="shared" si="9"/>
        <v>0</v>
      </c>
      <c r="R93" s="39">
        <f t="shared" si="9"/>
        <v>76.930000000000007</v>
      </c>
      <c r="S93" s="39">
        <f t="shared" si="9"/>
        <v>3.93</v>
      </c>
      <c r="T93" s="39">
        <f t="shared" si="9"/>
        <v>0.01</v>
      </c>
      <c r="U93" s="39">
        <f t="shared" si="9"/>
        <v>0</v>
      </c>
      <c r="V93" s="39">
        <f t="shared" si="9"/>
        <v>12.04</v>
      </c>
      <c r="W93" s="39">
        <f t="shared" si="9"/>
        <v>0</v>
      </c>
      <c r="X93" s="39">
        <f t="shared" si="9"/>
        <v>0</v>
      </c>
      <c r="Y93" s="39">
        <f t="shared" si="9"/>
        <v>0</v>
      </c>
      <c r="Z93" s="39">
        <f t="shared" si="9"/>
        <v>0</v>
      </c>
      <c r="AA93" s="39">
        <f t="shared" si="9"/>
        <v>0</v>
      </c>
      <c r="AB93" s="39">
        <f t="shared" si="9"/>
        <v>12.469999999999999</v>
      </c>
      <c r="AC93" s="39">
        <f t="shared" si="9"/>
        <v>2.3199999999999998</v>
      </c>
      <c r="AD93" s="39">
        <f t="shared" si="9"/>
        <v>0</v>
      </c>
      <c r="AE93" s="39">
        <f t="shared" si="9"/>
        <v>0</v>
      </c>
      <c r="AF93" s="39">
        <f t="shared" si="9"/>
        <v>6.35</v>
      </c>
      <c r="AG93" s="39">
        <f t="shared" si="9"/>
        <v>0</v>
      </c>
      <c r="AH93" s="39">
        <f t="shared" si="9"/>
        <v>0</v>
      </c>
      <c r="AI93" s="39">
        <f t="shared" si="9"/>
        <v>0</v>
      </c>
      <c r="AJ93" s="39">
        <f t="shared" si="9"/>
        <v>0</v>
      </c>
      <c r="AK93" s="39">
        <f t="shared" si="9"/>
        <v>0</v>
      </c>
      <c r="AL93" s="39">
        <f t="shared" si="9"/>
        <v>12.17</v>
      </c>
      <c r="AM93" s="39">
        <f t="shared" si="9"/>
        <v>0.5</v>
      </c>
      <c r="AN93" s="39">
        <f t="shared" si="9"/>
        <v>0</v>
      </c>
      <c r="AO93" s="39">
        <f t="shared" si="9"/>
        <v>0</v>
      </c>
      <c r="AP93" s="39">
        <f t="shared" si="9"/>
        <v>3.66</v>
      </c>
      <c r="AQ93" s="39">
        <f t="shared" si="9"/>
        <v>0</v>
      </c>
      <c r="AR93" s="39">
        <f t="shared" si="9"/>
        <v>0</v>
      </c>
      <c r="AS93" s="39">
        <f t="shared" si="9"/>
        <v>0</v>
      </c>
      <c r="AT93" s="39">
        <f t="shared" si="9"/>
        <v>0</v>
      </c>
      <c r="AU93" s="39">
        <f t="shared" si="9"/>
        <v>0</v>
      </c>
      <c r="AV93" s="39">
        <f t="shared" si="9"/>
        <v>2190.67</v>
      </c>
      <c r="AW93" s="39">
        <f t="shared" si="9"/>
        <v>66.349999999999994</v>
      </c>
      <c r="AX93" s="39">
        <f t="shared" si="9"/>
        <v>0.13</v>
      </c>
      <c r="AY93" s="39">
        <f t="shared" si="9"/>
        <v>0</v>
      </c>
      <c r="AZ93" s="39">
        <f t="shared" si="9"/>
        <v>209.23999999999998</v>
      </c>
      <c r="BA93" s="39">
        <f t="shared" si="9"/>
        <v>0</v>
      </c>
      <c r="BB93" s="39">
        <f t="shared" si="9"/>
        <v>0</v>
      </c>
      <c r="BC93" s="39">
        <f t="shared" si="9"/>
        <v>0</v>
      </c>
      <c r="BD93" s="39">
        <f t="shared" si="9"/>
        <v>0</v>
      </c>
      <c r="BE93" s="39">
        <f t="shared" si="9"/>
        <v>0</v>
      </c>
      <c r="BF93" s="39">
        <f t="shared" si="9"/>
        <v>2100.6400000000003</v>
      </c>
      <c r="BG93" s="39">
        <f t="shared" si="9"/>
        <v>111.69</v>
      </c>
      <c r="BH93" s="39">
        <f t="shared" si="9"/>
        <v>0</v>
      </c>
      <c r="BI93" s="39">
        <f t="shared" si="9"/>
        <v>0</v>
      </c>
      <c r="BJ93" s="39">
        <f t="shared" si="9"/>
        <v>204.93</v>
      </c>
      <c r="BK93" s="39">
        <f t="shared" si="9"/>
        <v>5127.76</v>
      </c>
    </row>
    <row r="94" spans="1:63" x14ac:dyDescent="0.2">
      <c r="A94" s="40" t="s">
        <v>19</v>
      </c>
      <c r="B94" s="41" t="s">
        <v>100</v>
      </c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3"/>
    </row>
    <row r="95" spans="1:63" x14ac:dyDescent="0.2">
      <c r="A95" s="31"/>
      <c r="B95" s="32" t="s">
        <v>101</v>
      </c>
      <c r="C95" s="33">
        <v>0</v>
      </c>
      <c r="D95" s="33">
        <v>0</v>
      </c>
      <c r="E95" s="33">
        <v>0</v>
      </c>
      <c r="F95" s="33">
        <v>0</v>
      </c>
      <c r="G95" s="33">
        <v>0</v>
      </c>
      <c r="H95" s="33">
        <v>152.85</v>
      </c>
      <c r="I95" s="33">
        <v>87.93</v>
      </c>
      <c r="J95" s="33">
        <v>9.24</v>
      </c>
      <c r="K95" s="33">
        <v>0</v>
      </c>
      <c r="L95" s="33">
        <v>162.91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96.05</v>
      </c>
      <c r="S95" s="33">
        <v>118.61</v>
      </c>
      <c r="T95" s="33">
        <v>1.32</v>
      </c>
      <c r="U95" s="33">
        <v>0</v>
      </c>
      <c r="V95" s="33">
        <v>96.74</v>
      </c>
      <c r="W95" s="33">
        <v>0</v>
      </c>
      <c r="X95" s="33">
        <v>0</v>
      </c>
      <c r="Y95" s="33">
        <v>0</v>
      </c>
      <c r="Z95" s="33">
        <v>0</v>
      </c>
      <c r="AA95" s="33">
        <v>0</v>
      </c>
      <c r="AB95" s="33">
        <v>50.4</v>
      </c>
      <c r="AC95" s="33">
        <v>5.22</v>
      </c>
      <c r="AD95" s="33">
        <v>0</v>
      </c>
      <c r="AE95" s="33">
        <v>0</v>
      </c>
      <c r="AF95" s="33">
        <v>43.14</v>
      </c>
      <c r="AG95" s="33">
        <v>0</v>
      </c>
      <c r="AH95" s="33">
        <v>0</v>
      </c>
      <c r="AI95" s="33">
        <v>0</v>
      </c>
      <c r="AJ95" s="33">
        <v>0</v>
      </c>
      <c r="AK95" s="33">
        <v>0</v>
      </c>
      <c r="AL95" s="33">
        <v>44.66</v>
      </c>
      <c r="AM95" s="33">
        <v>3.1</v>
      </c>
      <c r="AN95" s="33">
        <v>0</v>
      </c>
      <c r="AO95" s="33">
        <v>0</v>
      </c>
      <c r="AP95" s="33">
        <v>35.36</v>
      </c>
      <c r="AQ95" s="33">
        <v>0</v>
      </c>
      <c r="AR95" s="33">
        <v>0.01</v>
      </c>
      <c r="AS95" s="33">
        <v>0.01</v>
      </c>
      <c r="AT95" s="33">
        <v>0</v>
      </c>
      <c r="AU95" s="33">
        <v>0</v>
      </c>
      <c r="AV95" s="33">
        <v>2367.2199999999998</v>
      </c>
      <c r="AW95" s="33">
        <v>362.66</v>
      </c>
      <c r="AX95" s="33">
        <v>1.17</v>
      </c>
      <c r="AY95" s="33">
        <v>0</v>
      </c>
      <c r="AZ95" s="33">
        <v>1920.03</v>
      </c>
      <c r="BA95" s="33">
        <v>0</v>
      </c>
      <c r="BB95" s="33">
        <v>0</v>
      </c>
      <c r="BC95" s="33">
        <v>0</v>
      </c>
      <c r="BD95" s="33">
        <v>0</v>
      </c>
      <c r="BE95" s="33">
        <v>0</v>
      </c>
      <c r="BF95" s="33">
        <v>2131.5</v>
      </c>
      <c r="BG95" s="33">
        <v>165.02</v>
      </c>
      <c r="BH95" s="33">
        <v>0.6</v>
      </c>
      <c r="BI95" s="33">
        <v>0</v>
      </c>
      <c r="BJ95" s="33">
        <v>1569.42</v>
      </c>
      <c r="BK95" s="34">
        <f t="shared" ref="BK95:BK117" si="10">SUM(C95:BJ95)</f>
        <v>9425.1700000000019</v>
      </c>
    </row>
    <row r="96" spans="1:63" x14ac:dyDescent="0.2">
      <c r="A96" s="31"/>
      <c r="B96" s="32" t="s">
        <v>102</v>
      </c>
      <c r="C96" s="33">
        <v>0</v>
      </c>
      <c r="D96" s="33">
        <v>0</v>
      </c>
      <c r="E96" s="33">
        <v>0</v>
      </c>
      <c r="F96" s="33">
        <v>0</v>
      </c>
      <c r="G96" s="33">
        <v>0</v>
      </c>
      <c r="H96" s="33">
        <v>612.28</v>
      </c>
      <c r="I96" s="33">
        <v>1015.25</v>
      </c>
      <c r="J96" s="33">
        <v>4.71</v>
      </c>
      <c r="K96" s="33">
        <v>0</v>
      </c>
      <c r="L96" s="33">
        <v>1083.51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396.32</v>
      </c>
      <c r="S96" s="33">
        <v>168.97</v>
      </c>
      <c r="T96" s="33">
        <v>0</v>
      </c>
      <c r="U96" s="33">
        <v>0</v>
      </c>
      <c r="V96" s="33">
        <v>201.11</v>
      </c>
      <c r="W96" s="33">
        <v>0</v>
      </c>
      <c r="X96" s="33">
        <v>0</v>
      </c>
      <c r="Y96" s="33">
        <v>0</v>
      </c>
      <c r="Z96" s="33">
        <v>0</v>
      </c>
      <c r="AA96" s="33">
        <v>0</v>
      </c>
      <c r="AB96" s="33">
        <v>94.01</v>
      </c>
      <c r="AC96" s="33">
        <v>37.47</v>
      </c>
      <c r="AD96" s="33">
        <v>0</v>
      </c>
      <c r="AE96" s="33">
        <v>0</v>
      </c>
      <c r="AF96" s="33">
        <v>295.73</v>
      </c>
      <c r="AG96" s="33">
        <v>0</v>
      </c>
      <c r="AH96" s="33">
        <v>0</v>
      </c>
      <c r="AI96" s="33">
        <v>0</v>
      </c>
      <c r="AJ96" s="33">
        <v>0</v>
      </c>
      <c r="AK96" s="33">
        <v>0</v>
      </c>
      <c r="AL96" s="33">
        <v>82.63</v>
      </c>
      <c r="AM96" s="33">
        <v>13.91</v>
      </c>
      <c r="AN96" s="33">
        <v>0</v>
      </c>
      <c r="AO96" s="33">
        <v>0</v>
      </c>
      <c r="AP96" s="33">
        <v>89.68</v>
      </c>
      <c r="AQ96" s="33">
        <v>0</v>
      </c>
      <c r="AR96" s="33">
        <v>0.13</v>
      </c>
      <c r="AS96" s="33">
        <v>0.37</v>
      </c>
      <c r="AT96" s="33">
        <v>0</v>
      </c>
      <c r="AU96" s="33">
        <v>0</v>
      </c>
      <c r="AV96" s="33">
        <v>6356.75</v>
      </c>
      <c r="AW96" s="33">
        <v>837.74</v>
      </c>
      <c r="AX96" s="33">
        <v>3.11</v>
      </c>
      <c r="AY96" s="33">
        <v>0.24</v>
      </c>
      <c r="AZ96" s="33">
        <v>4728.1899999999996</v>
      </c>
      <c r="BA96" s="33">
        <v>0</v>
      </c>
      <c r="BB96" s="33">
        <v>0</v>
      </c>
      <c r="BC96" s="33">
        <v>0</v>
      </c>
      <c r="BD96" s="33">
        <v>0</v>
      </c>
      <c r="BE96" s="33">
        <v>0</v>
      </c>
      <c r="BF96" s="33">
        <v>5942.96</v>
      </c>
      <c r="BG96" s="33">
        <v>271.85000000000002</v>
      </c>
      <c r="BH96" s="33">
        <v>0.37</v>
      </c>
      <c r="BI96" s="33">
        <v>0</v>
      </c>
      <c r="BJ96" s="33">
        <v>1904.26</v>
      </c>
      <c r="BK96" s="34">
        <f t="shared" si="10"/>
        <v>24141.549999999996</v>
      </c>
    </row>
    <row r="97" spans="1:63" x14ac:dyDescent="0.2">
      <c r="A97" s="31"/>
      <c r="B97" s="32" t="s">
        <v>103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  <c r="H97" s="33">
        <v>19.579999999999998</v>
      </c>
      <c r="I97" s="33">
        <v>15.92</v>
      </c>
      <c r="J97" s="33">
        <v>0</v>
      </c>
      <c r="K97" s="33">
        <v>0</v>
      </c>
      <c r="L97" s="33">
        <v>10.34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12.27</v>
      </c>
      <c r="S97" s="33">
        <v>5.49</v>
      </c>
      <c r="T97" s="33">
        <v>0</v>
      </c>
      <c r="U97" s="33">
        <v>0</v>
      </c>
      <c r="V97" s="33">
        <v>4.24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  <c r="AB97" s="33">
        <v>4.6900000000000004</v>
      </c>
      <c r="AC97" s="33">
        <v>0.02</v>
      </c>
      <c r="AD97" s="33">
        <v>0</v>
      </c>
      <c r="AE97" s="33">
        <v>0</v>
      </c>
      <c r="AF97" s="33">
        <v>2.31</v>
      </c>
      <c r="AG97" s="33">
        <v>0</v>
      </c>
      <c r="AH97" s="33">
        <v>0</v>
      </c>
      <c r="AI97" s="33">
        <v>0</v>
      </c>
      <c r="AJ97" s="33">
        <v>0</v>
      </c>
      <c r="AK97" s="33">
        <v>0</v>
      </c>
      <c r="AL97" s="33">
        <v>2.0699999999999998</v>
      </c>
      <c r="AM97" s="33">
        <v>0.02</v>
      </c>
      <c r="AN97" s="33">
        <v>0</v>
      </c>
      <c r="AO97" s="33">
        <v>0</v>
      </c>
      <c r="AP97" s="33">
        <v>0.25</v>
      </c>
      <c r="AQ97" s="33">
        <v>0</v>
      </c>
      <c r="AR97" s="33">
        <v>0</v>
      </c>
      <c r="AS97" s="33">
        <v>0</v>
      </c>
      <c r="AT97" s="33">
        <v>0</v>
      </c>
      <c r="AU97" s="33">
        <v>0</v>
      </c>
      <c r="AV97" s="33">
        <v>401.25</v>
      </c>
      <c r="AW97" s="33">
        <v>38.11</v>
      </c>
      <c r="AX97" s="33">
        <v>7.0000000000000007E-2</v>
      </c>
      <c r="AY97" s="33">
        <v>0</v>
      </c>
      <c r="AZ97" s="33">
        <v>128.97999999999999</v>
      </c>
      <c r="BA97" s="33">
        <v>0</v>
      </c>
      <c r="BB97" s="33">
        <v>0</v>
      </c>
      <c r="BC97" s="33">
        <v>0</v>
      </c>
      <c r="BD97" s="33">
        <v>0</v>
      </c>
      <c r="BE97" s="33">
        <v>0</v>
      </c>
      <c r="BF97" s="33">
        <v>474.37</v>
      </c>
      <c r="BG97" s="33">
        <v>19.649999999999999</v>
      </c>
      <c r="BH97" s="33">
        <v>0.06</v>
      </c>
      <c r="BI97" s="33">
        <v>0</v>
      </c>
      <c r="BJ97" s="33">
        <v>90.92</v>
      </c>
      <c r="BK97" s="34">
        <f t="shared" si="10"/>
        <v>1230.6100000000001</v>
      </c>
    </row>
    <row r="98" spans="1:63" x14ac:dyDescent="0.2">
      <c r="A98" s="31"/>
      <c r="B98" s="32" t="s">
        <v>104</v>
      </c>
      <c r="C98" s="33">
        <v>0</v>
      </c>
      <c r="D98" s="33">
        <v>0</v>
      </c>
      <c r="E98" s="33">
        <v>0</v>
      </c>
      <c r="F98" s="33">
        <v>0</v>
      </c>
      <c r="G98" s="33">
        <v>0</v>
      </c>
      <c r="H98" s="33">
        <v>90.96</v>
      </c>
      <c r="I98" s="33">
        <v>50.19</v>
      </c>
      <c r="J98" s="33">
        <v>0</v>
      </c>
      <c r="K98" s="33">
        <v>0</v>
      </c>
      <c r="L98" s="33">
        <v>54.77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55.12</v>
      </c>
      <c r="S98" s="33">
        <v>16.97</v>
      </c>
      <c r="T98" s="33">
        <v>0</v>
      </c>
      <c r="U98" s="33">
        <v>0</v>
      </c>
      <c r="V98" s="33">
        <v>11.23</v>
      </c>
      <c r="W98" s="33">
        <v>0</v>
      </c>
      <c r="X98" s="33">
        <v>0</v>
      </c>
      <c r="Y98" s="33">
        <v>0</v>
      </c>
      <c r="Z98" s="33">
        <v>0</v>
      </c>
      <c r="AA98" s="33">
        <v>0</v>
      </c>
      <c r="AB98" s="33">
        <v>7.22</v>
      </c>
      <c r="AC98" s="33">
        <v>1.37</v>
      </c>
      <c r="AD98" s="33">
        <v>0</v>
      </c>
      <c r="AE98" s="33">
        <v>0</v>
      </c>
      <c r="AF98" s="33">
        <v>1.08</v>
      </c>
      <c r="AG98" s="33">
        <v>0</v>
      </c>
      <c r="AH98" s="33">
        <v>0</v>
      </c>
      <c r="AI98" s="33">
        <v>0</v>
      </c>
      <c r="AJ98" s="33">
        <v>0</v>
      </c>
      <c r="AK98" s="33">
        <v>0</v>
      </c>
      <c r="AL98" s="33">
        <v>7.8</v>
      </c>
      <c r="AM98" s="33">
        <v>0.01</v>
      </c>
      <c r="AN98" s="33">
        <v>0</v>
      </c>
      <c r="AO98" s="33">
        <v>0</v>
      </c>
      <c r="AP98" s="33">
        <v>0.18</v>
      </c>
      <c r="AQ98" s="33">
        <v>0</v>
      </c>
      <c r="AR98" s="33">
        <v>0</v>
      </c>
      <c r="AS98" s="33">
        <v>0</v>
      </c>
      <c r="AT98" s="33">
        <v>0</v>
      </c>
      <c r="AU98" s="33">
        <v>0</v>
      </c>
      <c r="AV98" s="33">
        <v>695.7</v>
      </c>
      <c r="AW98" s="33">
        <v>83.83</v>
      </c>
      <c r="AX98" s="33">
        <v>0</v>
      </c>
      <c r="AY98" s="33">
        <v>0</v>
      </c>
      <c r="AZ98" s="33">
        <v>297.74</v>
      </c>
      <c r="BA98" s="33">
        <v>0</v>
      </c>
      <c r="BB98" s="33">
        <v>0</v>
      </c>
      <c r="BC98" s="33">
        <v>0</v>
      </c>
      <c r="BD98" s="33">
        <v>0</v>
      </c>
      <c r="BE98" s="33">
        <v>0</v>
      </c>
      <c r="BF98" s="33">
        <v>776.11</v>
      </c>
      <c r="BG98" s="33">
        <v>25.5</v>
      </c>
      <c r="BH98" s="33">
        <v>0.01</v>
      </c>
      <c r="BI98" s="33">
        <v>0</v>
      </c>
      <c r="BJ98" s="33">
        <v>164.37</v>
      </c>
      <c r="BK98" s="34">
        <f t="shared" si="10"/>
        <v>2340.1600000000003</v>
      </c>
    </row>
    <row r="99" spans="1:63" x14ac:dyDescent="0.2">
      <c r="A99" s="31"/>
      <c r="B99" s="32" t="s">
        <v>105</v>
      </c>
      <c r="C99" s="33">
        <v>0</v>
      </c>
      <c r="D99" s="33">
        <v>99.61</v>
      </c>
      <c r="E99" s="33">
        <v>0</v>
      </c>
      <c r="F99" s="33">
        <v>0</v>
      </c>
      <c r="G99" s="33">
        <v>0</v>
      </c>
      <c r="H99" s="33">
        <v>26.61</v>
      </c>
      <c r="I99" s="33">
        <v>1.98</v>
      </c>
      <c r="J99" s="33">
        <v>0</v>
      </c>
      <c r="K99" s="33">
        <v>0</v>
      </c>
      <c r="L99" s="33">
        <v>19.47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18.37</v>
      </c>
      <c r="S99" s="33">
        <v>2.2999999999999998</v>
      </c>
      <c r="T99" s="33">
        <v>0</v>
      </c>
      <c r="U99" s="33">
        <v>0</v>
      </c>
      <c r="V99" s="33">
        <v>5.87</v>
      </c>
      <c r="W99" s="33">
        <v>0</v>
      </c>
      <c r="X99" s="33">
        <v>0</v>
      </c>
      <c r="Y99" s="33">
        <v>0</v>
      </c>
      <c r="Z99" s="33">
        <v>0</v>
      </c>
      <c r="AA99" s="33">
        <v>0</v>
      </c>
      <c r="AB99" s="33">
        <v>2.16</v>
      </c>
      <c r="AC99" s="33">
        <v>0</v>
      </c>
      <c r="AD99" s="33">
        <v>0</v>
      </c>
      <c r="AE99" s="33">
        <v>0</v>
      </c>
      <c r="AF99" s="33">
        <v>0.43</v>
      </c>
      <c r="AG99" s="33">
        <v>0</v>
      </c>
      <c r="AH99" s="33">
        <v>0</v>
      </c>
      <c r="AI99" s="33">
        <v>0</v>
      </c>
      <c r="AJ99" s="33">
        <v>0</v>
      </c>
      <c r="AK99" s="33">
        <v>0</v>
      </c>
      <c r="AL99" s="33">
        <v>1.29</v>
      </c>
      <c r="AM99" s="33">
        <v>0.04</v>
      </c>
      <c r="AN99" s="33">
        <v>0</v>
      </c>
      <c r="AO99" s="33">
        <v>0</v>
      </c>
      <c r="AP99" s="33">
        <v>0.11</v>
      </c>
      <c r="AQ99" s="33">
        <v>0</v>
      </c>
      <c r="AR99" s="33">
        <v>0</v>
      </c>
      <c r="AS99" s="33">
        <v>0</v>
      </c>
      <c r="AT99" s="33">
        <v>0</v>
      </c>
      <c r="AU99" s="33">
        <v>0</v>
      </c>
      <c r="AV99" s="33">
        <v>173.27</v>
      </c>
      <c r="AW99" s="33">
        <v>39.159999999999997</v>
      </c>
      <c r="AX99" s="33">
        <v>0</v>
      </c>
      <c r="AY99" s="33">
        <v>0</v>
      </c>
      <c r="AZ99" s="33">
        <v>128.53</v>
      </c>
      <c r="BA99" s="33">
        <v>0</v>
      </c>
      <c r="BB99" s="33">
        <v>0</v>
      </c>
      <c r="BC99" s="33">
        <v>0</v>
      </c>
      <c r="BD99" s="33">
        <v>0</v>
      </c>
      <c r="BE99" s="33">
        <v>0</v>
      </c>
      <c r="BF99" s="33">
        <v>182.72</v>
      </c>
      <c r="BG99" s="33">
        <v>9.73</v>
      </c>
      <c r="BH99" s="33">
        <v>0</v>
      </c>
      <c r="BI99" s="33">
        <v>0</v>
      </c>
      <c r="BJ99" s="33">
        <v>47.34</v>
      </c>
      <c r="BK99" s="34">
        <f t="shared" si="10"/>
        <v>758.99</v>
      </c>
    </row>
    <row r="100" spans="1:63" x14ac:dyDescent="0.2">
      <c r="A100" s="31"/>
      <c r="B100" s="32" t="s">
        <v>106</v>
      </c>
      <c r="C100" s="33">
        <v>0</v>
      </c>
      <c r="D100" s="33">
        <v>0</v>
      </c>
      <c r="E100" s="33">
        <v>0</v>
      </c>
      <c r="F100" s="33">
        <v>0</v>
      </c>
      <c r="G100" s="33">
        <v>0</v>
      </c>
      <c r="H100" s="33">
        <v>1185.1099999999999</v>
      </c>
      <c r="I100" s="33">
        <v>1346.47</v>
      </c>
      <c r="J100" s="33">
        <v>0</v>
      </c>
      <c r="K100" s="33">
        <v>0</v>
      </c>
      <c r="L100" s="33">
        <v>1593.29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594.33000000000004</v>
      </c>
      <c r="S100" s="33">
        <v>106.15</v>
      </c>
      <c r="T100" s="33">
        <v>0</v>
      </c>
      <c r="U100" s="33">
        <v>0</v>
      </c>
      <c r="V100" s="33">
        <v>194.95</v>
      </c>
      <c r="W100" s="33">
        <v>0</v>
      </c>
      <c r="X100" s="33">
        <v>0</v>
      </c>
      <c r="Y100" s="33">
        <v>0</v>
      </c>
      <c r="Z100" s="33">
        <v>0</v>
      </c>
      <c r="AA100" s="33">
        <v>0</v>
      </c>
      <c r="AB100" s="33">
        <v>9.2100000000000009</v>
      </c>
      <c r="AC100" s="33">
        <v>3.06</v>
      </c>
      <c r="AD100" s="33">
        <v>0</v>
      </c>
      <c r="AE100" s="33">
        <v>0</v>
      </c>
      <c r="AF100" s="33">
        <v>16.41</v>
      </c>
      <c r="AG100" s="33">
        <v>0</v>
      </c>
      <c r="AH100" s="33">
        <v>0</v>
      </c>
      <c r="AI100" s="33">
        <v>0</v>
      </c>
      <c r="AJ100" s="33">
        <v>0</v>
      </c>
      <c r="AK100" s="33">
        <v>0</v>
      </c>
      <c r="AL100" s="33">
        <v>3.97</v>
      </c>
      <c r="AM100" s="33">
        <v>0.68</v>
      </c>
      <c r="AN100" s="33">
        <v>0</v>
      </c>
      <c r="AO100" s="33">
        <v>0</v>
      </c>
      <c r="AP100" s="33">
        <v>3.76</v>
      </c>
      <c r="AQ100" s="33">
        <v>0</v>
      </c>
      <c r="AR100" s="33">
        <v>0</v>
      </c>
      <c r="AS100" s="33">
        <v>0</v>
      </c>
      <c r="AT100" s="33">
        <v>0</v>
      </c>
      <c r="AU100" s="33">
        <v>0</v>
      </c>
      <c r="AV100" s="33">
        <v>306.98</v>
      </c>
      <c r="AW100" s="33">
        <v>229.72</v>
      </c>
      <c r="AX100" s="33">
        <v>0</v>
      </c>
      <c r="AY100" s="33">
        <v>0</v>
      </c>
      <c r="AZ100" s="33">
        <v>624.37</v>
      </c>
      <c r="BA100" s="33">
        <v>0</v>
      </c>
      <c r="BB100" s="33">
        <v>0</v>
      </c>
      <c r="BC100" s="33">
        <v>0</v>
      </c>
      <c r="BD100" s="33">
        <v>0</v>
      </c>
      <c r="BE100" s="33">
        <v>0</v>
      </c>
      <c r="BF100" s="33">
        <v>143.62</v>
      </c>
      <c r="BG100" s="33">
        <v>17.899999999999999</v>
      </c>
      <c r="BH100" s="33">
        <v>0</v>
      </c>
      <c r="BI100" s="33">
        <v>0</v>
      </c>
      <c r="BJ100" s="33">
        <v>78.239999999999995</v>
      </c>
      <c r="BK100" s="34">
        <f t="shared" si="10"/>
        <v>6458.22</v>
      </c>
    </row>
    <row r="101" spans="1:63" x14ac:dyDescent="0.2">
      <c r="A101" s="31"/>
      <c r="B101" s="32" t="s">
        <v>107</v>
      </c>
      <c r="C101" s="33">
        <v>0</v>
      </c>
      <c r="D101" s="33">
        <v>0</v>
      </c>
      <c r="E101" s="33">
        <v>0</v>
      </c>
      <c r="F101" s="33">
        <v>0</v>
      </c>
      <c r="G101" s="33">
        <v>0</v>
      </c>
      <c r="H101" s="33">
        <v>9.4700000000000006</v>
      </c>
      <c r="I101" s="33">
        <v>0</v>
      </c>
      <c r="J101" s="33">
        <v>0</v>
      </c>
      <c r="K101" s="33">
        <v>0</v>
      </c>
      <c r="L101" s="33">
        <v>5.04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10.78</v>
      </c>
      <c r="S101" s="33">
        <v>0</v>
      </c>
      <c r="T101" s="33">
        <v>0</v>
      </c>
      <c r="U101" s="33">
        <v>0</v>
      </c>
      <c r="V101" s="33">
        <v>4.09</v>
      </c>
      <c r="W101" s="33">
        <v>0</v>
      </c>
      <c r="X101" s="33">
        <v>0</v>
      </c>
      <c r="Y101" s="33">
        <v>0</v>
      </c>
      <c r="Z101" s="33">
        <v>0</v>
      </c>
      <c r="AA101" s="33">
        <v>0</v>
      </c>
      <c r="AB101" s="33">
        <v>2.4700000000000002</v>
      </c>
      <c r="AC101" s="33">
        <v>0</v>
      </c>
      <c r="AD101" s="33">
        <v>0</v>
      </c>
      <c r="AE101" s="33">
        <v>0</v>
      </c>
      <c r="AF101" s="33">
        <v>0.09</v>
      </c>
      <c r="AG101" s="33">
        <v>0</v>
      </c>
      <c r="AH101" s="33">
        <v>0</v>
      </c>
      <c r="AI101" s="33">
        <v>0</v>
      </c>
      <c r="AJ101" s="33">
        <v>0</v>
      </c>
      <c r="AK101" s="33">
        <v>0</v>
      </c>
      <c r="AL101" s="33">
        <v>1</v>
      </c>
      <c r="AM101" s="33">
        <v>0</v>
      </c>
      <c r="AN101" s="33">
        <v>0</v>
      </c>
      <c r="AO101" s="33">
        <v>0</v>
      </c>
      <c r="AP101" s="33">
        <v>0</v>
      </c>
      <c r="AQ101" s="33">
        <v>0</v>
      </c>
      <c r="AR101" s="33">
        <v>0</v>
      </c>
      <c r="AS101" s="33">
        <v>0</v>
      </c>
      <c r="AT101" s="33">
        <v>0</v>
      </c>
      <c r="AU101" s="33">
        <v>0</v>
      </c>
      <c r="AV101" s="33">
        <v>158.55000000000001</v>
      </c>
      <c r="AW101" s="33">
        <v>0.02</v>
      </c>
      <c r="AX101" s="33">
        <v>0</v>
      </c>
      <c r="AY101" s="33">
        <v>0</v>
      </c>
      <c r="AZ101" s="33">
        <v>54.37</v>
      </c>
      <c r="BA101" s="33">
        <v>0</v>
      </c>
      <c r="BB101" s="33">
        <v>0</v>
      </c>
      <c r="BC101" s="33">
        <v>0</v>
      </c>
      <c r="BD101" s="33">
        <v>0</v>
      </c>
      <c r="BE101" s="33">
        <v>0</v>
      </c>
      <c r="BF101" s="33">
        <v>305.84999999999997</v>
      </c>
      <c r="BG101" s="33">
        <v>0</v>
      </c>
      <c r="BH101" s="33">
        <v>0</v>
      </c>
      <c r="BI101" s="33">
        <v>0</v>
      </c>
      <c r="BJ101" s="33">
        <v>43.5</v>
      </c>
      <c r="BK101" s="34">
        <f t="shared" si="10"/>
        <v>595.23</v>
      </c>
    </row>
    <row r="102" spans="1:63" x14ac:dyDescent="0.2">
      <c r="A102" s="31"/>
      <c r="B102" s="32" t="s">
        <v>108</v>
      </c>
      <c r="C102" s="33">
        <v>0</v>
      </c>
      <c r="D102" s="33">
        <v>0</v>
      </c>
      <c r="E102" s="33">
        <v>0</v>
      </c>
      <c r="F102" s="33">
        <v>0</v>
      </c>
      <c r="G102" s="33">
        <v>0</v>
      </c>
      <c r="H102" s="33">
        <v>207</v>
      </c>
      <c r="I102" s="33">
        <v>88.09</v>
      </c>
      <c r="J102" s="33">
        <v>0</v>
      </c>
      <c r="K102" s="33">
        <v>0</v>
      </c>
      <c r="L102" s="33">
        <v>132.56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161.37</v>
      </c>
      <c r="S102" s="33">
        <v>33.94</v>
      </c>
      <c r="T102" s="33">
        <v>0</v>
      </c>
      <c r="U102" s="33">
        <v>0</v>
      </c>
      <c r="V102" s="33">
        <v>57.96</v>
      </c>
      <c r="W102" s="33">
        <v>0</v>
      </c>
      <c r="X102" s="33">
        <v>0</v>
      </c>
      <c r="Y102" s="33">
        <v>0</v>
      </c>
      <c r="Z102" s="33">
        <v>0</v>
      </c>
      <c r="AA102" s="33">
        <v>0</v>
      </c>
      <c r="AB102" s="33">
        <v>26.88</v>
      </c>
      <c r="AC102" s="33">
        <v>1.3</v>
      </c>
      <c r="AD102" s="33">
        <v>0</v>
      </c>
      <c r="AE102" s="33">
        <v>0</v>
      </c>
      <c r="AF102" s="33">
        <v>6.15</v>
      </c>
      <c r="AG102" s="33">
        <v>0</v>
      </c>
      <c r="AH102" s="33">
        <v>0</v>
      </c>
      <c r="AI102" s="33">
        <v>0</v>
      </c>
      <c r="AJ102" s="33">
        <v>0</v>
      </c>
      <c r="AK102" s="33">
        <v>0</v>
      </c>
      <c r="AL102" s="33">
        <v>22.13</v>
      </c>
      <c r="AM102" s="33">
        <v>0.98</v>
      </c>
      <c r="AN102" s="33">
        <v>0</v>
      </c>
      <c r="AO102" s="33">
        <v>0</v>
      </c>
      <c r="AP102" s="33">
        <v>1.99</v>
      </c>
      <c r="AQ102" s="33">
        <v>0</v>
      </c>
      <c r="AR102" s="33">
        <v>0</v>
      </c>
      <c r="AS102" s="33">
        <v>0</v>
      </c>
      <c r="AT102" s="33">
        <v>0</v>
      </c>
      <c r="AU102" s="33">
        <v>0</v>
      </c>
      <c r="AV102" s="33">
        <v>1701.98</v>
      </c>
      <c r="AW102" s="33">
        <v>195.12</v>
      </c>
      <c r="AX102" s="33">
        <v>0</v>
      </c>
      <c r="AY102" s="33">
        <v>0</v>
      </c>
      <c r="AZ102" s="33">
        <v>859.72</v>
      </c>
      <c r="BA102" s="33">
        <v>0</v>
      </c>
      <c r="BB102" s="33">
        <v>0</v>
      </c>
      <c r="BC102" s="33">
        <v>0</v>
      </c>
      <c r="BD102" s="33">
        <v>0</v>
      </c>
      <c r="BE102" s="33">
        <v>0</v>
      </c>
      <c r="BF102" s="33">
        <v>2246.81</v>
      </c>
      <c r="BG102" s="33">
        <v>107.68</v>
      </c>
      <c r="BH102" s="33">
        <v>0.41</v>
      </c>
      <c r="BI102" s="33">
        <v>0</v>
      </c>
      <c r="BJ102" s="33">
        <v>575.11</v>
      </c>
      <c r="BK102" s="34">
        <f t="shared" si="10"/>
        <v>6427.1799999999994</v>
      </c>
    </row>
    <row r="103" spans="1:63" x14ac:dyDescent="0.2">
      <c r="A103" s="31"/>
      <c r="B103" s="32" t="s">
        <v>109</v>
      </c>
      <c r="C103" s="33">
        <v>0</v>
      </c>
      <c r="D103" s="33">
        <v>0</v>
      </c>
      <c r="E103" s="33">
        <v>0</v>
      </c>
      <c r="F103" s="33">
        <v>0</v>
      </c>
      <c r="G103" s="33">
        <v>0</v>
      </c>
      <c r="H103" s="33">
        <v>11.03</v>
      </c>
      <c r="I103" s="33">
        <v>2.1</v>
      </c>
      <c r="J103" s="33">
        <v>0</v>
      </c>
      <c r="K103" s="33">
        <v>0</v>
      </c>
      <c r="L103" s="33">
        <v>4.03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7.01</v>
      </c>
      <c r="S103" s="33">
        <v>0.37</v>
      </c>
      <c r="T103" s="33">
        <v>0</v>
      </c>
      <c r="U103" s="33">
        <v>0</v>
      </c>
      <c r="V103" s="33">
        <v>1.41</v>
      </c>
      <c r="W103" s="33">
        <v>0</v>
      </c>
      <c r="X103" s="33">
        <v>0</v>
      </c>
      <c r="Y103" s="33">
        <v>0</v>
      </c>
      <c r="Z103" s="33">
        <v>0</v>
      </c>
      <c r="AA103" s="33">
        <v>0</v>
      </c>
      <c r="AB103" s="33">
        <v>29.07</v>
      </c>
      <c r="AC103" s="33">
        <v>1.7</v>
      </c>
      <c r="AD103" s="33">
        <v>0</v>
      </c>
      <c r="AE103" s="33">
        <v>0</v>
      </c>
      <c r="AF103" s="33">
        <v>8.89</v>
      </c>
      <c r="AG103" s="33">
        <v>0</v>
      </c>
      <c r="AH103" s="33">
        <v>0</v>
      </c>
      <c r="AI103" s="33">
        <v>0</v>
      </c>
      <c r="AJ103" s="33">
        <v>0</v>
      </c>
      <c r="AK103" s="33">
        <v>0</v>
      </c>
      <c r="AL103" s="33">
        <v>15.77</v>
      </c>
      <c r="AM103" s="33">
        <v>0.32</v>
      </c>
      <c r="AN103" s="33">
        <v>0</v>
      </c>
      <c r="AO103" s="33">
        <v>0</v>
      </c>
      <c r="AP103" s="33">
        <v>0.81</v>
      </c>
      <c r="AQ103" s="33">
        <v>0</v>
      </c>
      <c r="AR103" s="33">
        <v>0</v>
      </c>
      <c r="AS103" s="33">
        <v>0</v>
      </c>
      <c r="AT103" s="33">
        <v>0</v>
      </c>
      <c r="AU103" s="33">
        <v>0</v>
      </c>
      <c r="AV103" s="33">
        <v>523.48</v>
      </c>
      <c r="AW103" s="33">
        <v>39.020000000000003</v>
      </c>
      <c r="AX103" s="33">
        <v>0.05</v>
      </c>
      <c r="AY103" s="33">
        <v>0</v>
      </c>
      <c r="AZ103" s="33">
        <v>68.64</v>
      </c>
      <c r="BA103" s="33">
        <v>0</v>
      </c>
      <c r="BB103" s="33">
        <v>0</v>
      </c>
      <c r="BC103" s="33">
        <v>0</v>
      </c>
      <c r="BD103" s="33">
        <v>0</v>
      </c>
      <c r="BE103" s="33">
        <v>0</v>
      </c>
      <c r="BF103" s="33">
        <v>602.49</v>
      </c>
      <c r="BG103" s="33">
        <v>23.16</v>
      </c>
      <c r="BH103" s="33">
        <v>0.22</v>
      </c>
      <c r="BI103" s="33">
        <v>0</v>
      </c>
      <c r="BJ103" s="33">
        <v>32.56</v>
      </c>
      <c r="BK103" s="34">
        <f t="shared" si="10"/>
        <v>1372.13</v>
      </c>
    </row>
    <row r="104" spans="1:63" x14ac:dyDescent="0.2">
      <c r="A104" s="31"/>
      <c r="B104" s="32" t="s">
        <v>110</v>
      </c>
      <c r="C104" s="33">
        <v>0</v>
      </c>
      <c r="D104" s="33">
        <v>0</v>
      </c>
      <c r="E104" s="33">
        <v>0</v>
      </c>
      <c r="F104" s="33">
        <v>0</v>
      </c>
      <c r="G104" s="33">
        <v>0</v>
      </c>
      <c r="H104" s="33">
        <v>72.08</v>
      </c>
      <c r="I104" s="33">
        <v>51.89</v>
      </c>
      <c r="J104" s="33">
        <v>0</v>
      </c>
      <c r="K104" s="33">
        <v>0</v>
      </c>
      <c r="L104" s="33">
        <v>51.65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52.14</v>
      </c>
      <c r="S104" s="33">
        <v>1.1000000000000001</v>
      </c>
      <c r="T104" s="33">
        <v>0</v>
      </c>
      <c r="U104" s="33">
        <v>0</v>
      </c>
      <c r="V104" s="33">
        <v>12.59</v>
      </c>
      <c r="W104" s="33">
        <v>0</v>
      </c>
      <c r="X104" s="33">
        <v>0</v>
      </c>
      <c r="Y104" s="33">
        <v>0</v>
      </c>
      <c r="Z104" s="33">
        <v>0</v>
      </c>
      <c r="AA104" s="33">
        <v>0</v>
      </c>
      <c r="AB104" s="33">
        <v>3.25</v>
      </c>
      <c r="AC104" s="33">
        <v>0</v>
      </c>
      <c r="AD104" s="33">
        <v>0</v>
      </c>
      <c r="AE104" s="33">
        <v>0</v>
      </c>
      <c r="AF104" s="33">
        <v>0.77</v>
      </c>
      <c r="AG104" s="33">
        <v>0</v>
      </c>
      <c r="AH104" s="33">
        <v>0</v>
      </c>
      <c r="AI104" s="33">
        <v>0</v>
      </c>
      <c r="AJ104" s="33">
        <v>0</v>
      </c>
      <c r="AK104" s="33">
        <v>0</v>
      </c>
      <c r="AL104" s="33">
        <v>2.9</v>
      </c>
      <c r="AM104" s="33">
        <v>7.0000000000000007E-2</v>
      </c>
      <c r="AN104" s="33">
        <v>0</v>
      </c>
      <c r="AO104" s="33">
        <v>0</v>
      </c>
      <c r="AP104" s="33">
        <v>0.26</v>
      </c>
      <c r="AQ104" s="33">
        <v>0</v>
      </c>
      <c r="AR104" s="33">
        <v>0</v>
      </c>
      <c r="AS104" s="33">
        <v>0</v>
      </c>
      <c r="AT104" s="33">
        <v>0</v>
      </c>
      <c r="AU104" s="33">
        <v>0</v>
      </c>
      <c r="AV104" s="33">
        <v>377.73</v>
      </c>
      <c r="AW104" s="33">
        <v>53.96</v>
      </c>
      <c r="AX104" s="33">
        <v>0.02</v>
      </c>
      <c r="AY104" s="33">
        <v>0</v>
      </c>
      <c r="AZ104" s="33">
        <v>230.74</v>
      </c>
      <c r="BA104" s="33">
        <v>0</v>
      </c>
      <c r="BB104" s="33">
        <v>0</v>
      </c>
      <c r="BC104" s="33">
        <v>0</v>
      </c>
      <c r="BD104" s="33">
        <v>0</v>
      </c>
      <c r="BE104" s="33">
        <v>0</v>
      </c>
      <c r="BF104" s="33">
        <v>471.99</v>
      </c>
      <c r="BG104" s="33">
        <v>35.83</v>
      </c>
      <c r="BH104" s="33">
        <v>0</v>
      </c>
      <c r="BI104" s="33">
        <v>0</v>
      </c>
      <c r="BJ104" s="33">
        <v>102.13</v>
      </c>
      <c r="BK104" s="34">
        <f t="shared" si="10"/>
        <v>1521.1</v>
      </c>
    </row>
    <row r="105" spans="1:63" x14ac:dyDescent="0.2">
      <c r="A105" s="31"/>
      <c r="B105" s="32" t="s">
        <v>111</v>
      </c>
      <c r="C105" s="33">
        <v>0</v>
      </c>
      <c r="D105" s="33">
        <v>0</v>
      </c>
      <c r="E105" s="33">
        <v>0</v>
      </c>
      <c r="F105" s="33">
        <v>0</v>
      </c>
      <c r="G105" s="33">
        <v>0</v>
      </c>
      <c r="H105" s="33">
        <v>21.37</v>
      </c>
      <c r="I105" s="33">
        <v>1.55</v>
      </c>
      <c r="J105" s="33">
        <v>0</v>
      </c>
      <c r="K105" s="33">
        <v>0</v>
      </c>
      <c r="L105" s="33">
        <v>25.49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16.29</v>
      </c>
      <c r="S105" s="33">
        <v>1.02</v>
      </c>
      <c r="T105" s="33">
        <v>0</v>
      </c>
      <c r="U105" s="33">
        <v>0</v>
      </c>
      <c r="V105" s="33">
        <v>11.68</v>
      </c>
      <c r="W105" s="33">
        <v>0</v>
      </c>
      <c r="X105" s="33">
        <v>0</v>
      </c>
      <c r="Y105" s="33">
        <v>0</v>
      </c>
      <c r="Z105" s="33">
        <v>0</v>
      </c>
      <c r="AA105" s="33">
        <v>0</v>
      </c>
      <c r="AB105" s="33">
        <v>3.22</v>
      </c>
      <c r="AC105" s="33">
        <v>0.17</v>
      </c>
      <c r="AD105" s="33">
        <v>0</v>
      </c>
      <c r="AE105" s="33">
        <v>0</v>
      </c>
      <c r="AF105" s="33">
        <v>1.69</v>
      </c>
      <c r="AG105" s="33">
        <v>0</v>
      </c>
      <c r="AH105" s="33">
        <v>0</v>
      </c>
      <c r="AI105" s="33">
        <v>0</v>
      </c>
      <c r="AJ105" s="33">
        <v>0</v>
      </c>
      <c r="AK105" s="33">
        <v>0</v>
      </c>
      <c r="AL105" s="33">
        <v>2.31</v>
      </c>
      <c r="AM105" s="33">
        <v>0.03</v>
      </c>
      <c r="AN105" s="33">
        <v>0</v>
      </c>
      <c r="AO105" s="33">
        <v>0</v>
      </c>
      <c r="AP105" s="33">
        <v>0.14000000000000001</v>
      </c>
      <c r="AQ105" s="33">
        <v>0</v>
      </c>
      <c r="AR105" s="33">
        <v>0</v>
      </c>
      <c r="AS105" s="33">
        <v>0</v>
      </c>
      <c r="AT105" s="33">
        <v>0</v>
      </c>
      <c r="AU105" s="33">
        <v>0</v>
      </c>
      <c r="AV105" s="33">
        <v>147.94</v>
      </c>
      <c r="AW105" s="33">
        <v>30.51</v>
      </c>
      <c r="AX105" s="33">
        <v>0</v>
      </c>
      <c r="AY105" s="33">
        <v>0</v>
      </c>
      <c r="AZ105" s="33">
        <v>93.64</v>
      </c>
      <c r="BA105" s="33">
        <v>0</v>
      </c>
      <c r="BB105" s="33">
        <v>0</v>
      </c>
      <c r="BC105" s="33">
        <v>0</v>
      </c>
      <c r="BD105" s="33">
        <v>0</v>
      </c>
      <c r="BE105" s="33">
        <v>0</v>
      </c>
      <c r="BF105" s="33">
        <v>244.1</v>
      </c>
      <c r="BG105" s="33">
        <v>27.67</v>
      </c>
      <c r="BH105" s="33">
        <v>0</v>
      </c>
      <c r="BI105" s="33">
        <v>0</v>
      </c>
      <c r="BJ105" s="33">
        <v>75.58</v>
      </c>
      <c r="BK105" s="34">
        <f t="shared" si="10"/>
        <v>704.4</v>
      </c>
    </row>
    <row r="106" spans="1:63" x14ac:dyDescent="0.2">
      <c r="A106" s="31"/>
      <c r="B106" s="32" t="s">
        <v>112</v>
      </c>
      <c r="C106" s="33">
        <v>0</v>
      </c>
      <c r="D106" s="33">
        <v>0</v>
      </c>
      <c r="E106" s="33">
        <v>0</v>
      </c>
      <c r="F106" s="33">
        <v>0</v>
      </c>
      <c r="G106" s="33">
        <v>0</v>
      </c>
      <c r="H106" s="33">
        <v>47.83</v>
      </c>
      <c r="I106" s="33">
        <v>23.81</v>
      </c>
      <c r="J106" s="33">
        <v>0</v>
      </c>
      <c r="K106" s="33">
        <v>0</v>
      </c>
      <c r="L106" s="33">
        <v>21.78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33">
        <v>30.69</v>
      </c>
      <c r="S106" s="33">
        <v>1.48</v>
      </c>
      <c r="T106" s="33">
        <v>0</v>
      </c>
      <c r="U106" s="33">
        <v>0</v>
      </c>
      <c r="V106" s="33">
        <v>7.09</v>
      </c>
      <c r="W106" s="33">
        <v>0</v>
      </c>
      <c r="X106" s="33">
        <v>0</v>
      </c>
      <c r="Y106" s="33">
        <v>0</v>
      </c>
      <c r="Z106" s="33">
        <v>0</v>
      </c>
      <c r="AA106" s="33">
        <v>0</v>
      </c>
      <c r="AB106" s="33">
        <v>48.35</v>
      </c>
      <c r="AC106" s="33">
        <v>2.34</v>
      </c>
      <c r="AD106" s="33">
        <v>0</v>
      </c>
      <c r="AE106" s="33">
        <v>0</v>
      </c>
      <c r="AF106" s="33">
        <v>8.08</v>
      </c>
      <c r="AG106" s="33">
        <v>0</v>
      </c>
      <c r="AH106" s="33">
        <v>0</v>
      </c>
      <c r="AI106" s="33">
        <v>0</v>
      </c>
      <c r="AJ106" s="33">
        <v>0</v>
      </c>
      <c r="AK106" s="33">
        <v>0</v>
      </c>
      <c r="AL106" s="33">
        <v>25.84</v>
      </c>
      <c r="AM106" s="33">
        <v>0.23</v>
      </c>
      <c r="AN106" s="33">
        <v>0</v>
      </c>
      <c r="AO106" s="33">
        <v>0</v>
      </c>
      <c r="AP106" s="33">
        <v>0.21</v>
      </c>
      <c r="AQ106" s="33">
        <v>0</v>
      </c>
      <c r="AR106" s="33">
        <v>0</v>
      </c>
      <c r="AS106" s="33">
        <v>0</v>
      </c>
      <c r="AT106" s="33">
        <v>0</v>
      </c>
      <c r="AU106" s="33">
        <v>0</v>
      </c>
      <c r="AV106" s="33">
        <v>912.39</v>
      </c>
      <c r="AW106" s="33">
        <v>192.71</v>
      </c>
      <c r="AX106" s="33">
        <v>0.23</v>
      </c>
      <c r="AY106" s="33">
        <v>0</v>
      </c>
      <c r="AZ106" s="33">
        <v>243.75</v>
      </c>
      <c r="BA106" s="33">
        <v>0</v>
      </c>
      <c r="BB106" s="33">
        <v>0</v>
      </c>
      <c r="BC106" s="33">
        <v>0</v>
      </c>
      <c r="BD106" s="33">
        <v>0</v>
      </c>
      <c r="BE106" s="33">
        <v>0</v>
      </c>
      <c r="BF106" s="33">
        <v>1213.17</v>
      </c>
      <c r="BG106" s="33">
        <v>44.75</v>
      </c>
      <c r="BH106" s="33">
        <v>0.15</v>
      </c>
      <c r="BI106" s="33">
        <v>0</v>
      </c>
      <c r="BJ106" s="33">
        <v>153.54</v>
      </c>
      <c r="BK106" s="34">
        <f t="shared" si="10"/>
        <v>2978.42</v>
      </c>
    </row>
    <row r="107" spans="1:63" x14ac:dyDescent="0.2">
      <c r="A107" s="31"/>
      <c r="B107" s="32" t="s">
        <v>113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  <c r="H107" s="33">
        <v>154.29</v>
      </c>
      <c r="I107" s="33">
        <v>126.6</v>
      </c>
      <c r="J107" s="33">
        <v>0</v>
      </c>
      <c r="K107" s="33">
        <v>0</v>
      </c>
      <c r="L107" s="33">
        <v>86.94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  <c r="R107" s="33">
        <v>91.57</v>
      </c>
      <c r="S107" s="33">
        <v>42.22</v>
      </c>
      <c r="T107" s="33">
        <v>0</v>
      </c>
      <c r="U107" s="33">
        <v>0</v>
      </c>
      <c r="V107" s="33">
        <v>27.74</v>
      </c>
      <c r="W107" s="33">
        <v>0</v>
      </c>
      <c r="X107" s="33">
        <v>0</v>
      </c>
      <c r="Y107" s="33">
        <v>0</v>
      </c>
      <c r="Z107" s="33">
        <v>0</v>
      </c>
      <c r="AA107" s="33">
        <v>0</v>
      </c>
      <c r="AB107" s="33">
        <v>67.760000000000005</v>
      </c>
      <c r="AC107" s="33">
        <v>2.63</v>
      </c>
      <c r="AD107" s="33">
        <v>0</v>
      </c>
      <c r="AE107" s="33">
        <v>0</v>
      </c>
      <c r="AF107" s="33">
        <v>18.16</v>
      </c>
      <c r="AG107" s="33">
        <v>0</v>
      </c>
      <c r="AH107" s="33">
        <v>0</v>
      </c>
      <c r="AI107" s="33">
        <v>0</v>
      </c>
      <c r="AJ107" s="33">
        <v>0</v>
      </c>
      <c r="AK107" s="33">
        <v>0</v>
      </c>
      <c r="AL107" s="33">
        <v>41.54</v>
      </c>
      <c r="AM107" s="33">
        <v>0.27</v>
      </c>
      <c r="AN107" s="33">
        <v>0</v>
      </c>
      <c r="AO107" s="33">
        <v>0</v>
      </c>
      <c r="AP107" s="33">
        <v>4.95</v>
      </c>
      <c r="AQ107" s="33">
        <v>0</v>
      </c>
      <c r="AR107" s="33">
        <v>0</v>
      </c>
      <c r="AS107" s="33">
        <v>0.01</v>
      </c>
      <c r="AT107" s="33">
        <v>0</v>
      </c>
      <c r="AU107" s="33">
        <v>0</v>
      </c>
      <c r="AV107" s="33">
        <v>1949.18</v>
      </c>
      <c r="AW107" s="33">
        <v>236.16</v>
      </c>
      <c r="AX107" s="33">
        <v>0.06</v>
      </c>
      <c r="AY107" s="33">
        <v>0</v>
      </c>
      <c r="AZ107" s="33">
        <v>865.9</v>
      </c>
      <c r="BA107" s="33">
        <v>0</v>
      </c>
      <c r="BB107" s="33">
        <v>0</v>
      </c>
      <c r="BC107" s="33">
        <v>0</v>
      </c>
      <c r="BD107" s="33">
        <v>0</v>
      </c>
      <c r="BE107" s="33">
        <v>0</v>
      </c>
      <c r="BF107" s="33">
        <v>2219.81</v>
      </c>
      <c r="BG107" s="33">
        <v>64.3</v>
      </c>
      <c r="BH107" s="33">
        <v>0.44</v>
      </c>
      <c r="BI107" s="33">
        <v>0</v>
      </c>
      <c r="BJ107" s="33">
        <v>396.61</v>
      </c>
      <c r="BK107" s="34">
        <f t="shared" si="10"/>
        <v>6397.1399999999994</v>
      </c>
    </row>
    <row r="108" spans="1:63" x14ac:dyDescent="0.2">
      <c r="A108" s="31"/>
      <c r="B108" s="32" t="s">
        <v>114</v>
      </c>
      <c r="C108" s="33">
        <v>0</v>
      </c>
      <c r="D108" s="33">
        <v>15.47</v>
      </c>
      <c r="E108" s="33">
        <v>0</v>
      </c>
      <c r="F108" s="33">
        <v>0</v>
      </c>
      <c r="G108" s="33">
        <v>0</v>
      </c>
      <c r="H108" s="33">
        <v>17.88</v>
      </c>
      <c r="I108" s="33">
        <v>2723.24</v>
      </c>
      <c r="J108" s="33">
        <v>0</v>
      </c>
      <c r="K108" s="33">
        <v>0</v>
      </c>
      <c r="L108" s="33">
        <v>816.53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33">
        <v>9.5</v>
      </c>
      <c r="S108" s="33">
        <v>45.24</v>
      </c>
      <c r="T108" s="33">
        <v>0.16</v>
      </c>
      <c r="U108" s="33">
        <v>0</v>
      </c>
      <c r="V108" s="33">
        <v>65.91</v>
      </c>
      <c r="W108" s="33">
        <v>0</v>
      </c>
      <c r="X108" s="33">
        <v>0</v>
      </c>
      <c r="Y108" s="33">
        <v>0</v>
      </c>
      <c r="Z108" s="33">
        <v>0</v>
      </c>
      <c r="AA108" s="33">
        <v>0</v>
      </c>
      <c r="AB108" s="33">
        <v>0.49</v>
      </c>
      <c r="AC108" s="33">
        <v>0</v>
      </c>
      <c r="AD108" s="33">
        <v>0</v>
      </c>
      <c r="AE108" s="33">
        <v>0</v>
      </c>
      <c r="AF108" s="33">
        <v>7.13</v>
      </c>
      <c r="AG108" s="33">
        <v>0</v>
      </c>
      <c r="AH108" s="33">
        <v>0</v>
      </c>
      <c r="AI108" s="33">
        <v>0</v>
      </c>
      <c r="AJ108" s="33">
        <v>0</v>
      </c>
      <c r="AK108" s="33">
        <v>0</v>
      </c>
      <c r="AL108" s="33">
        <v>0.17</v>
      </c>
      <c r="AM108" s="33">
        <v>0</v>
      </c>
      <c r="AN108" s="33">
        <v>0</v>
      </c>
      <c r="AO108" s="33">
        <v>0</v>
      </c>
      <c r="AP108" s="33">
        <v>2.04</v>
      </c>
      <c r="AQ108" s="33">
        <v>0</v>
      </c>
      <c r="AR108" s="33">
        <v>0</v>
      </c>
      <c r="AS108" s="33">
        <v>0</v>
      </c>
      <c r="AT108" s="33">
        <v>0</v>
      </c>
      <c r="AU108" s="33">
        <v>0</v>
      </c>
      <c r="AV108" s="33">
        <v>44.6</v>
      </c>
      <c r="AW108" s="33">
        <v>545.54999999999995</v>
      </c>
      <c r="AX108" s="33">
        <v>0</v>
      </c>
      <c r="AY108" s="33">
        <v>0</v>
      </c>
      <c r="AZ108" s="33">
        <v>933.1099999999999</v>
      </c>
      <c r="BA108" s="33">
        <v>0</v>
      </c>
      <c r="BB108" s="33">
        <v>0</v>
      </c>
      <c r="BC108" s="33">
        <v>0</v>
      </c>
      <c r="BD108" s="33">
        <v>0</v>
      </c>
      <c r="BE108" s="33">
        <v>0</v>
      </c>
      <c r="BF108" s="33">
        <v>23.98</v>
      </c>
      <c r="BG108" s="33">
        <v>91.25</v>
      </c>
      <c r="BH108" s="33">
        <v>0</v>
      </c>
      <c r="BI108" s="33">
        <v>0</v>
      </c>
      <c r="BJ108" s="33">
        <v>115.42</v>
      </c>
      <c r="BK108" s="34">
        <f t="shared" si="10"/>
        <v>5457.6699999999983</v>
      </c>
    </row>
    <row r="109" spans="1:63" x14ac:dyDescent="0.2">
      <c r="A109" s="31"/>
      <c r="B109" s="32" t="s">
        <v>115</v>
      </c>
      <c r="C109" s="33">
        <v>0</v>
      </c>
      <c r="D109" s="33">
        <v>0</v>
      </c>
      <c r="E109" s="33">
        <v>0</v>
      </c>
      <c r="F109" s="33">
        <v>0</v>
      </c>
      <c r="G109" s="33">
        <v>0</v>
      </c>
      <c r="H109" s="33">
        <v>2.84</v>
      </c>
      <c r="I109" s="33">
        <v>0.99</v>
      </c>
      <c r="J109" s="33">
        <v>0</v>
      </c>
      <c r="K109" s="33">
        <v>0</v>
      </c>
      <c r="L109" s="33">
        <v>2.02</v>
      </c>
      <c r="M109" s="33">
        <v>0</v>
      </c>
      <c r="N109" s="33">
        <v>0</v>
      </c>
      <c r="O109" s="33">
        <v>0</v>
      </c>
      <c r="P109" s="33">
        <v>0</v>
      </c>
      <c r="Q109" s="33">
        <v>0</v>
      </c>
      <c r="R109" s="33">
        <v>1.73</v>
      </c>
      <c r="S109" s="33">
        <v>0</v>
      </c>
      <c r="T109" s="33">
        <v>0</v>
      </c>
      <c r="U109" s="33">
        <v>0</v>
      </c>
      <c r="V109" s="33">
        <v>0.43</v>
      </c>
      <c r="W109" s="33">
        <v>0</v>
      </c>
      <c r="X109" s="33">
        <v>0</v>
      </c>
      <c r="Y109" s="33">
        <v>0</v>
      </c>
      <c r="Z109" s="33">
        <v>0</v>
      </c>
      <c r="AA109" s="33">
        <v>0</v>
      </c>
      <c r="AB109" s="33">
        <v>7.89</v>
      </c>
      <c r="AC109" s="33">
        <v>0.3</v>
      </c>
      <c r="AD109" s="33">
        <v>0</v>
      </c>
      <c r="AE109" s="33">
        <v>0</v>
      </c>
      <c r="AF109" s="33">
        <v>2.99</v>
      </c>
      <c r="AG109" s="33">
        <v>0</v>
      </c>
      <c r="AH109" s="33">
        <v>0</v>
      </c>
      <c r="AI109" s="33">
        <v>0</v>
      </c>
      <c r="AJ109" s="33">
        <v>0</v>
      </c>
      <c r="AK109" s="33">
        <v>0</v>
      </c>
      <c r="AL109" s="33">
        <v>3.4</v>
      </c>
      <c r="AM109" s="33">
        <v>0.19</v>
      </c>
      <c r="AN109" s="33">
        <v>0</v>
      </c>
      <c r="AO109" s="33">
        <v>0</v>
      </c>
      <c r="AP109" s="33">
        <v>0.74</v>
      </c>
      <c r="AQ109" s="33">
        <v>0</v>
      </c>
      <c r="AR109" s="33">
        <v>0</v>
      </c>
      <c r="AS109" s="33">
        <v>0</v>
      </c>
      <c r="AT109" s="33">
        <v>0</v>
      </c>
      <c r="AU109" s="33">
        <v>0</v>
      </c>
      <c r="AV109" s="33">
        <v>112.95</v>
      </c>
      <c r="AW109" s="33">
        <v>13.4</v>
      </c>
      <c r="AX109" s="33">
        <v>0</v>
      </c>
      <c r="AY109" s="33">
        <v>0</v>
      </c>
      <c r="AZ109" s="33">
        <v>27.62</v>
      </c>
      <c r="BA109" s="33">
        <v>0</v>
      </c>
      <c r="BB109" s="33">
        <v>0</v>
      </c>
      <c r="BC109" s="33">
        <v>0</v>
      </c>
      <c r="BD109" s="33">
        <v>0</v>
      </c>
      <c r="BE109" s="33">
        <v>0</v>
      </c>
      <c r="BF109" s="33">
        <v>157.91</v>
      </c>
      <c r="BG109" s="33">
        <v>8.26</v>
      </c>
      <c r="BH109" s="33">
        <v>0.02</v>
      </c>
      <c r="BI109" s="33">
        <v>0</v>
      </c>
      <c r="BJ109" s="33">
        <v>22.41</v>
      </c>
      <c r="BK109" s="34">
        <f t="shared" si="10"/>
        <v>366.09</v>
      </c>
    </row>
    <row r="110" spans="1:63" x14ac:dyDescent="0.2">
      <c r="A110" s="31"/>
      <c r="B110" s="32" t="s">
        <v>116</v>
      </c>
      <c r="C110" s="33">
        <v>0</v>
      </c>
      <c r="D110" s="33">
        <v>0</v>
      </c>
      <c r="E110" s="33">
        <v>0</v>
      </c>
      <c r="F110" s="33">
        <v>0</v>
      </c>
      <c r="G110" s="33">
        <v>0</v>
      </c>
      <c r="H110" s="33">
        <v>9.3000000000000007</v>
      </c>
      <c r="I110" s="33">
        <v>172.31</v>
      </c>
      <c r="J110" s="33">
        <v>0</v>
      </c>
      <c r="K110" s="33">
        <v>0</v>
      </c>
      <c r="L110" s="33">
        <v>9.09</v>
      </c>
      <c r="M110" s="33">
        <v>0</v>
      </c>
      <c r="N110" s="33">
        <v>0</v>
      </c>
      <c r="O110" s="33">
        <v>0</v>
      </c>
      <c r="P110" s="33">
        <v>0</v>
      </c>
      <c r="Q110" s="33">
        <v>0</v>
      </c>
      <c r="R110" s="33">
        <v>4.16</v>
      </c>
      <c r="S110" s="33">
        <v>30.48</v>
      </c>
      <c r="T110" s="33">
        <v>0</v>
      </c>
      <c r="U110" s="33">
        <v>0</v>
      </c>
      <c r="V110" s="33">
        <v>2.33</v>
      </c>
      <c r="W110" s="33">
        <v>0</v>
      </c>
      <c r="X110" s="33">
        <v>0</v>
      </c>
      <c r="Y110" s="33">
        <v>0</v>
      </c>
      <c r="Z110" s="33">
        <v>0</v>
      </c>
      <c r="AA110" s="33">
        <v>0</v>
      </c>
      <c r="AB110" s="33">
        <v>8.59</v>
      </c>
      <c r="AC110" s="33">
        <v>0.19</v>
      </c>
      <c r="AD110" s="33">
        <v>0</v>
      </c>
      <c r="AE110" s="33">
        <v>0</v>
      </c>
      <c r="AF110" s="33">
        <v>2.2000000000000002</v>
      </c>
      <c r="AG110" s="33">
        <v>0</v>
      </c>
      <c r="AH110" s="33">
        <v>0</v>
      </c>
      <c r="AI110" s="33">
        <v>0</v>
      </c>
      <c r="AJ110" s="33">
        <v>0</v>
      </c>
      <c r="AK110" s="33">
        <v>0</v>
      </c>
      <c r="AL110" s="33">
        <v>3.03</v>
      </c>
      <c r="AM110" s="33">
        <v>0.01</v>
      </c>
      <c r="AN110" s="33">
        <v>0</v>
      </c>
      <c r="AO110" s="33">
        <v>0</v>
      </c>
      <c r="AP110" s="33">
        <v>0.45</v>
      </c>
      <c r="AQ110" s="33">
        <v>0</v>
      </c>
      <c r="AR110" s="33">
        <v>0</v>
      </c>
      <c r="AS110" s="33">
        <v>0</v>
      </c>
      <c r="AT110" s="33">
        <v>0</v>
      </c>
      <c r="AU110" s="33">
        <v>0</v>
      </c>
      <c r="AV110" s="33">
        <v>149.44</v>
      </c>
      <c r="AW110" s="33">
        <v>35.15</v>
      </c>
      <c r="AX110" s="33">
        <v>0</v>
      </c>
      <c r="AY110" s="33">
        <v>0</v>
      </c>
      <c r="AZ110" s="33">
        <v>149.09</v>
      </c>
      <c r="BA110" s="33">
        <v>0</v>
      </c>
      <c r="BB110" s="33">
        <v>0</v>
      </c>
      <c r="BC110" s="33">
        <v>0</v>
      </c>
      <c r="BD110" s="33">
        <v>0</v>
      </c>
      <c r="BE110" s="33">
        <v>0</v>
      </c>
      <c r="BF110" s="33">
        <v>190.18</v>
      </c>
      <c r="BG110" s="33">
        <v>11.95</v>
      </c>
      <c r="BH110" s="33">
        <v>0.04</v>
      </c>
      <c r="BI110" s="33">
        <v>0</v>
      </c>
      <c r="BJ110" s="33">
        <v>78.77</v>
      </c>
      <c r="BK110" s="34">
        <f t="shared" si="10"/>
        <v>856.76</v>
      </c>
    </row>
    <row r="111" spans="1:63" x14ac:dyDescent="0.2">
      <c r="A111" s="31"/>
      <c r="B111" s="32" t="s">
        <v>117</v>
      </c>
      <c r="C111" s="33">
        <v>0</v>
      </c>
      <c r="D111" s="33">
        <v>0</v>
      </c>
      <c r="E111" s="33">
        <v>0</v>
      </c>
      <c r="F111" s="33">
        <v>0</v>
      </c>
      <c r="G111" s="33">
        <v>0</v>
      </c>
      <c r="H111" s="33">
        <v>301.12</v>
      </c>
      <c r="I111" s="33">
        <v>218.87</v>
      </c>
      <c r="J111" s="33">
        <v>0</v>
      </c>
      <c r="K111" s="33">
        <v>0</v>
      </c>
      <c r="L111" s="33">
        <v>430.2</v>
      </c>
      <c r="M111" s="33">
        <v>0</v>
      </c>
      <c r="N111" s="33">
        <v>0</v>
      </c>
      <c r="O111" s="33">
        <v>0</v>
      </c>
      <c r="P111" s="33">
        <v>0</v>
      </c>
      <c r="Q111" s="33">
        <v>0</v>
      </c>
      <c r="R111" s="33">
        <v>138.66999999999999</v>
      </c>
      <c r="S111" s="33">
        <v>11.13</v>
      </c>
      <c r="T111" s="33">
        <v>0</v>
      </c>
      <c r="U111" s="33">
        <v>0</v>
      </c>
      <c r="V111" s="33">
        <v>55.02</v>
      </c>
      <c r="W111" s="33">
        <v>0</v>
      </c>
      <c r="X111" s="33">
        <v>0</v>
      </c>
      <c r="Y111" s="33">
        <v>0</v>
      </c>
      <c r="Z111" s="33">
        <v>0</v>
      </c>
      <c r="AA111" s="33">
        <v>0</v>
      </c>
      <c r="AB111" s="33">
        <v>1.84</v>
      </c>
      <c r="AC111" s="33">
        <v>0</v>
      </c>
      <c r="AD111" s="33">
        <v>0</v>
      </c>
      <c r="AE111" s="33">
        <v>0</v>
      </c>
      <c r="AF111" s="33">
        <v>1.31</v>
      </c>
      <c r="AG111" s="33">
        <v>0</v>
      </c>
      <c r="AH111" s="33">
        <v>0</v>
      </c>
      <c r="AI111" s="33">
        <v>0</v>
      </c>
      <c r="AJ111" s="33">
        <v>0</v>
      </c>
      <c r="AK111" s="33">
        <v>0</v>
      </c>
      <c r="AL111" s="33">
        <v>1.58</v>
      </c>
      <c r="AM111" s="33">
        <v>0.02</v>
      </c>
      <c r="AN111" s="33">
        <v>0</v>
      </c>
      <c r="AO111" s="33">
        <v>0</v>
      </c>
      <c r="AP111" s="33">
        <v>0.62</v>
      </c>
      <c r="AQ111" s="33">
        <v>0</v>
      </c>
      <c r="AR111" s="33">
        <v>0</v>
      </c>
      <c r="AS111" s="33">
        <v>0</v>
      </c>
      <c r="AT111" s="33">
        <v>0</v>
      </c>
      <c r="AU111" s="33">
        <v>0</v>
      </c>
      <c r="AV111" s="33">
        <v>99.84</v>
      </c>
      <c r="AW111" s="33">
        <v>31.93</v>
      </c>
      <c r="AX111" s="33">
        <v>0</v>
      </c>
      <c r="AY111" s="33">
        <v>0</v>
      </c>
      <c r="AZ111" s="33">
        <v>149.55000000000001</v>
      </c>
      <c r="BA111" s="33">
        <v>0</v>
      </c>
      <c r="BB111" s="33">
        <v>0</v>
      </c>
      <c r="BC111" s="33">
        <v>0</v>
      </c>
      <c r="BD111" s="33">
        <v>0</v>
      </c>
      <c r="BE111" s="33">
        <v>0</v>
      </c>
      <c r="BF111" s="33">
        <v>83.79</v>
      </c>
      <c r="BG111" s="33">
        <v>7.67</v>
      </c>
      <c r="BH111" s="33">
        <v>0</v>
      </c>
      <c r="BI111" s="33">
        <v>0</v>
      </c>
      <c r="BJ111" s="33">
        <v>38.159999999999997</v>
      </c>
      <c r="BK111" s="34">
        <f t="shared" si="10"/>
        <v>1571.32</v>
      </c>
    </row>
    <row r="112" spans="1:63" x14ac:dyDescent="0.2">
      <c r="A112" s="31"/>
      <c r="B112" s="32" t="s">
        <v>118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  <c r="H112" s="33">
        <v>4.18</v>
      </c>
      <c r="I112" s="33">
        <v>58.38</v>
      </c>
      <c r="J112" s="33">
        <v>0</v>
      </c>
      <c r="K112" s="33">
        <v>0</v>
      </c>
      <c r="L112" s="33">
        <v>5.63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  <c r="R112" s="33">
        <v>2.56</v>
      </c>
      <c r="S112" s="33">
        <v>0.28000000000000003</v>
      </c>
      <c r="T112" s="33">
        <v>0</v>
      </c>
      <c r="U112" s="33">
        <v>0</v>
      </c>
      <c r="V112" s="33">
        <v>2.4500000000000002</v>
      </c>
      <c r="W112" s="33">
        <v>0</v>
      </c>
      <c r="X112" s="33">
        <v>0</v>
      </c>
      <c r="Y112" s="33">
        <v>0</v>
      </c>
      <c r="Z112" s="33">
        <v>0</v>
      </c>
      <c r="AA112" s="33">
        <v>0</v>
      </c>
      <c r="AB112" s="33">
        <v>2.2599999999999998</v>
      </c>
      <c r="AC112" s="33">
        <v>0.42</v>
      </c>
      <c r="AD112" s="33">
        <v>0</v>
      </c>
      <c r="AE112" s="33">
        <v>0</v>
      </c>
      <c r="AF112" s="33">
        <v>3.68</v>
      </c>
      <c r="AG112" s="33">
        <v>0</v>
      </c>
      <c r="AH112" s="33">
        <v>0</v>
      </c>
      <c r="AI112" s="33">
        <v>0</v>
      </c>
      <c r="AJ112" s="33">
        <v>0</v>
      </c>
      <c r="AK112" s="33">
        <v>0</v>
      </c>
      <c r="AL112" s="33">
        <v>2.67</v>
      </c>
      <c r="AM112" s="33">
        <v>0</v>
      </c>
      <c r="AN112" s="33">
        <v>0</v>
      </c>
      <c r="AO112" s="33">
        <v>0</v>
      </c>
      <c r="AP112" s="33">
        <v>1.62</v>
      </c>
      <c r="AQ112" s="33">
        <v>0</v>
      </c>
      <c r="AR112" s="33">
        <v>0</v>
      </c>
      <c r="AS112" s="33">
        <v>0</v>
      </c>
      <c r="AT112" s="33">
        <v>0</v>
      </c>
      <c r="AU112" s="33">
        <v>0</v>
      </c>
      <c r="AV112" s="33">
        <v>26.6</v>
      </c>
      <c r="AW112" s="33">
        <v>6.5</v>
      </c>
      <c r="AX112" s="33">
        <v>0</v>
      </c>
      <c r="AY112" s="33">
        <v>0</v>
      </c>
      <c r="AZ112" s="33">
        <v>33.96</v>
      </c>
      <c r="BA112" s="33">
        <v>0</v>
      </c>
      <c r="BB112" s="33">
        <v>0</v>
      </c>
      <c r="BC112" s="33">
        <v>0</v>
      </c>
      <c r="BD112" s="33">
        <v>0</v>
      </c>
      <c r="BE112" s="33">
        <v>0</v>
      </c>
      <c r="BF112" s="33">
        <v>45.54</v>
      </c>
      <c r="BG112" s="33">
        <v>4.62</v>
      </c>
      <c r="BH112" s="33">
        <v>0</v>
      </c>
      <c r="BI112" s="33">
        <v>0</v>
      </c>
      <c r="BJ112" s="33">
        <v>42.58</v>
      </c>
      <c r="BK112" s="34">
        <f t="shared" si="10"/>
        <v>243.93</v>
      </c>
    </row>
    <row r="113" spans="1:63" x14ac:dyDescent="0.2">
      <c r="A113" s="31"/>
      <c r="B113" s="32" t="s">
        <v>119</v>
      </c>
      <c r="C113" s="33">
        <v>0</v>
      </c>
      <c r="D113" s="33">
        <v>0</v>
      </c>
      <c r="E113" s="33">
        <v>0</v>
      </c>
      <c r="F113" s="33">
        <v>0</v>
      </c>
      <c r="G113" s="33">
        <v>0</v>
      </c>
      <c r="H113" s="33">
        <v>39.119999999999997</v>
      </c>
      <c r="I113" s="33">
        <v>4.34</v>
      </c>
      <c r="J113" s="33">
        <v>0</v>
      </c>
      <c r="K113" s="33">
        <v>0</v>
      </c>
      <c r="L113" s="33">
        <v>34.299999999999997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46.26</v>
      </c>
      <c r="S113" s="33">
        <v>6.02</v>
      </c>
      <c r="T113" s="33">
        <v>0</v>
      </c>
      <c r="U113" s="33">
        <v>0</v>
      </c>
      <c r="V113" s="33">
        <v>24.21</v>
      </c>
      <c r="W113" s="33">
        <v>0</v>
      </c>
      <c r="X113" s="33">
        <v>0</v>
      </c>
      <c r="Y113" s="33">
        <v>0</v>
      </c>
      <c r="Z113" s="33">
        <v>0</v>
      </c>
      <c r="AA113" s="33">
        <v>0</v>
      </c>
      <c r="AB113" s="33">
        <v>9.61</v>
      </c>
      <c r="AC113" s="33">
        <v>4.5</v>
      </c>
      <c r="AD113" s="33">
        <v>0</v>
      </c>
      <c r="AE113" s="33">
        <v>0</v>
      </c>
      <c r="AF113" s="33">
        <v>26.04</v>
      </c>
      <c r="AG113" s="33">
        <v>0</v>
      </c>
      <c r="AH113" s="33">
        <v>0</v>
      </c>
      <c r="AI113" s="33">
        <v>0</v>
      </c>
      <c r="AJ113" s="33">
        <v>0</v>
      </c>
      <c r="AK113" s="33">
        <v>0</v>
      </c>
      <c r="AL113" s="33">
        <v>9.09</v>
      </c>
      <c r="AM113" s="33">
        <v>0.38</v>
      </c>
      <c r="AN113" s="33">
        <v>0</v>
      </c>
      <c r="AO113" s="33">
        <v>0</v>
      </c>
      <c r="AP113" s="33">
        <v>12.89</v>
      </c>
      <c r="AQ113" s="33">
        <v>0</v>
      </c>
      <c r="AR113" s="33">
        <v>0</v>
      </c>
      <c r="AS113" s="33">
        <v>0</v>
      </c>
      <c r="AT113" s="33">
        <v>0</v>
      </c>
      <c r="AU113" s="33">
        <v>0</v>
      </c>
      <c r="AV113" s="33">
        <v>309.52</v>
      </c>
      <c r="AW113" s="33">
        <v>64.040000000000006</v>
      </c>
      <c r="AX113" s="33">
        <v>0</v>
      </c>
      <c r="AY113" s="33">
        <v>0</v>
      </c>
      <c r="AZ113" s="33">
        <v>471.9</v>
      </c>
      <c r="BA113" s="33">
        <v>0</v>
      </c>
      <c r="BB113" s="33">
        <v>0</v>
      </c>
      <c r="BC113" s="33">
        <v>0</v>
      </c>
      <c r="BD113" s="33">
        <v>0</v>
      </c>
      <c r="BE113" s="33">
        <v>0</v>
      </c>
      <c r="BF113" s="33">
        <v>560.78</v>
      </c>
      <c r="BG113" s="33">
        <v>48.16</v>
      </c>
      <c r="BH113" s="33">
        <v>0</v>
      </c>
      <c r="BI113" s="33">
        <v>0</v>
      </c>
      <c r="BJ113" s="33">
        <v>312.70999999999998</v>
      </c>
      <c r="BK113" s="34">
        <f t="shared" si="10"/>
        <v>1983.87</v>
      </c>
    </row>
    <row r="114" spans="1:63" x14ac:dyDescent="0.2">
      <c r="A114" s="31"/>
      <c r="B114" s="32" t="s">
        <v>120</v>
      </c>
      <c r="C114" s="33">
        <v>0</v>
      </c>
      <c r="D114" s="33">
        <v>0</v>
      </c>
      <c r="E114" s="33">
        <v>0</v>
      </c>
      <c r="F114" s="33">
        <v>0</v>
      </c>
      <c r="G114" s="33">
        <v>0</v>
      </c>
      <c r="H114" s="33">
        <v>61.48</v>
      </c>
      <c r="I114" s="33">
        <v>270.58</v>
      </c>
      <c r="J114" s="33">
        <v>0</v>
      </c>
      <c r="K114" s="33">
        <v>0</v>
      </c>
      <c r="L114" s="33">
        <v>435.47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29.33</v>
      </c>
      <c r="S114" s="33">
        <v>19.579999999999998</v>
      </c>
      <c r="T114" s="33">
        <v>0</v>
      </c>
      <c r="U114" s="33">
        <v>0</v>
      </c>
      <c r="V114" s="33">
        <v>45.63</v>
      </c>
      <c r="W114" s="33">
        <v>0</v>
      </c>
      <c r="X114" s="33">
        <v>0</v>
      </c>
      <c r="Y114" s="33">
        <v>0</v>
      </c>
      <c r="Z114" s="33">
        <v>0</v>
      </c>
      <c r="AA114" s="33">
        <v>0</v>
      </c>
      <c r="AB114" s="33">
        <v>0.73</v>
      </c>
      <c r="AC114" s="33">
        <v>1.3</v>
      </c>
      <c r="AD114" s="33">
        <v>0</v>
      </c>
      <c r="AE114" s="33">
        <v>0</v>
      </c>
      <c r="AF114" s="33">
        <v>0.88</v>
      </c>
      <c r="AG114" s="33">
        <v>0</v>
      </c>
      <c r="AH114" s="33">
        <v>0</v>
      </c>
      <c r="AI114" s="33">
        <v>0</v>
      </c>
      <c r="AJ114" s="33">
        <v>0</v>
      </c>
      <c r="AK114" s="33">
        <v>0</v>
      </c>
      <c r="AL114" s="33">
        <v>0.45</v>
      </c>
      <c r="AM114" s="33">
        <v>0.14000000000000001</v>
      </c>
      <c r="AN114" s="33">
        <v>0</v>
      </c>
      <c r="AO114" s="33">
        <v>0</v>
      </c>
      <c r="AP114" s="33">
        <v>0.39</v>
      </c>
      <c r="AQ114" s="33">
        <v>0</v>
      </c>
      <c r="AR114" s="33">
        <v>0</v>
      </c>
      <c r="AS114" s="33">
        <v>0</v>
      </c>
      <c r="AT114" s="33">
        <v>0</v>
      </c>
      <c r="AU114" s="33">
        <v>0</v>
      </c>
      <c r="AV114" s="33">
        <v>42.61</v>
      </c>
      <c r="AW114" s="33">
        <v>68.959999999999994</v>
      </c>
      <c r="AX114" s="33">
        <v>0</v>
      </c>
      <c r="AY114" s="33">
        <v>0</v>
      </c>
      <c r="AZ114" s="33">
        <v>208.28</v>
      </c>
      <c r="BA114" s="33">
        <v>0</v>
      </c>
      <c r="BB114" s="33">
        <v>0</v>
      </c>
      <c r="BC114" s="33">
        <v>0</v>
      </c>
      <c r="BD114" s="33">
        <v>0</v>
      </c>
      <c r="BE114" s="33">
        <v>0</v>
      </c>
      <c r="BF114" s="33">
        <v>22.93</v>
      </c>
      <c r="BG114" s="33">
        <v>7.4</v>
      </c>
      <c r="BH114" s="33">
        <v>0</v>
      </c>
      <c r="BI114" s="33">
        <v>0</v>
      </c>
      <c r="BJ114" s="33">
        <v>36.96</v>
      </c>
      <c r="BK114" s="34">
        <f t="shared" si="10"/>
        <v>1253.1000000000004</v>
      </c>
    </row>
    <row r="115" spans="1:63" x14ac:dyDescent="0.2">
      <c r="A115" s="31"/>
      <c r="B115" s="32" t="s">
        <v>121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  <c r="H115" s="33">
        <v>25.58</v>
      </c>
      <c r="I115" s="33">
        <v>26.88</v>
      </c>
      <c r="J115" s="33">
        <v>0</v>
      </c>
      <c r="K115" s="33">
        <v>0</v>
      </c>
      <c r="L115" s="33">
        <v>33.119999999999997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28.04</v>
      </c>
      <c r="S115" s="33">
        <v>18.77</v>
      </c>
      <c r="T115" s="33">
        <v>0.24</v>
      </c>
      <c r="U115" s="33">
        <v>0</v>
      </c>
      <c r="V115" s="33">
        <v>26.34</v>
      </c>
      <c r="W115" s="33">
        <v>0</v>
      </c>
      <c r="X115" s="33">
        <v>0</v>
      </c>
      <c r="Y115" s="33">
        <v>0</v>
      </c>
      <c r="Z115" s="33">
        <v>0</v>
      </c>
      <c r="AA115" s="33">
        <v>0</v>
      </c>
      <c r="AB115" s="33">
        <v>37.24</v>
      </c>
      <c r="AC115" s="33">
        <v>7.03</v>
      </c>
      <c r="AD115" s="33">
        <v>0.14000000000000001</v>
      </c>
      <c r="AE115" s="33">
        <v>0</v>
      </c>
      <c r="AF115" s="33">
        <v>164.26</v>
      </c>
      <c r="AG115" s="33">
        <v>0</v>
      </c>
      <c r="AH115" s="33">
        <v>0</v>
      </c>
      <c r="AI115" s="33">
        <v>0</v>
      </c>
      <c r="AJ115" s="33">
        <v>0</v>
      </c>
      <c r="AK115" s="33">
        <v>0</v>
      </c>
      <c r="AL115" s="33">
        <v>32.29</v>
      </c>
      <c r="AM115" s="33">
        <v>2.68</v>
      </c>
      <c r="AN115" s="33">
        <v>0</v>
      </c>
      <c r="AO115" s="33">
        <v>0</v>
      </c>
      <c r="AP115" s="33">
        <v>90.51</v>
      </c>
      <c r="AQ115" s="33">
        <v>0</v>
      </c>
      <c r="AR115" s="33">
        <v>0</v>
      </c>
      <c r="AS115" s="33">
        <v>0</v>
      </c>
      <c r="AT115" s="33">
        <v>0</v>
      </c>
      <c r="AU115" s="33">
        <v>0</v>
      </c>
      <c r="AV115" s="33">
        <v>331.68</v>
      </c>
      <c r="AW115" s="33">
        <v>103.53</v>
      </c>
      <c r="AX115" s="33">
        <v>0.17</v>
      </c>
      <c r="AY115" s="33">
        <v>0</v>
      </c>
      <c r="AZ115" s="33">
        <v>659.58999999999992</v>
      </c>
      <c r="BA115" s="33">
        <v>0</v>
      </c>
      <c r="BB115" s="33">
        <v>0</v>
      </c>
      <c r="BC115" s="33">
        <v>0</v>
      </c>
      <c r="BD115" s="33">
        <v>0</v>
      </c>
      <c r="BE115" s="33">
        <v>0</v>
      </c>
      <c r="BF115" s="33">
        <v>546.09</v>
      </c>
      <c r="BG115" s="33">
        <v>84.48</v>
      </c>
      <c r="BH115" s="33">
        <v>1.88</v>
      </c>
      <c r="BI115" s="33">
        <v>0</v>
      </c>
      <c r="BJ115" s="33">
        <v>407.77</v>
      </c>
      <c r="BK115" s="34">
        <f t="shared" si="10"/>
        <v>2628.31</v>
      </c>
    </row>
    <row r="116" spans="1:63" x14ac:dyDescent="0.2">
      <c r="A116" s="31"/>
      <c r="B116" s="32" t="s">
        <v>122</v>
      </c>
      <c r="C116" s="33">
        <v>0</v>
      </c>
      <c r="D116" s="33">
        <v>0</v>
      </c>
      <c r="E116" s="33">
        <v>0</v>
      </c>
      <c r="F116" s="33">
        <v>0</v>
      </c>
      <c r="G116" s="33">
        <v>0</v>
      </c>
      <c r="H116" s="33">
        <v>6.26</v>
      </c>
      <c r="I116" s="33">
        <v>11.16</v>
      </c>
      <c r="J116" s="33">
        <v>0</v>
      </c>
      <c r="K116" s="33">
        <v>0</v>
      </c>
      <c r="L116" s="33">
        <v>9.7799999999999994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5.84</v>
      </c>
      <c r="S116" s="33">
        <v>1.75</v>
      </c>
      <c r="T116" s="33">
        <v>0.24</v>
      </c>
      <c r="U116" s="33">
        <v>0</v>
      </c>
      <c r="V116" s="33">
        <v>6.12</v>
      </c>
      <c r="W116" s="33">
        <v>0</v>
      </c>
      <c r="X116" s="33">
        <v>0</v>
      </c>
      <c r="Y116" s="33">
        <v>0</v>
      </c>
      <c r="Z116" s="33">
        <v>0</v>
      </c>
      <c r="AA116" s="33">
        <v>0</v>
      </c>
      <c r="AB116" s="33">
        <v>0.99</v>
      </c>
      <c r="AC116" s="33">
        <v>0</v>
      </c>
      <c r="AD116" s="33">
        <v>0</v>
      </c>
      <c r="AE116" s="33">
        <v>0</v>
      </c>
      <c r="AF116" s="33">
        <v>1.78</v>
      </c>
      <c r="AG116" s="33">
        <v>0</v>
      </c>
      <c r="AH116" s="33">
        <v>0</v>
      </c>
      <c r="AI116" s="33">
        <v>0</v>
      </c>
      <c r="AJ116" s="33">
        <v>0</v>
      </c>
      <c r="AK116" s="33">
        <v>0</v>
      </c>
      <c r="AL116" s="33">
        <v>0.79</v>
      </c>
      <c r="AM116" s="33">
        <v>0</v>
      </c>
      <c r="AN116" s="33">
        <v>0</v>
      </c>
      <c r="AO116" s="33">
        <v>0</v>
      </c>
      <c r="AP116" s="33">
        <v>0.92</v>
      </c>
      <c r="AQ116" s="33">
        <v>0</v>
      </c>
      <c r="AR116" s="33">
        <v>0</v>
      </c>
      <c r="AS116" s="33">
        <v>0</v>
      </c>
      <c r="AT116" s="33">
        <v>0</v>
      </c>
      <c r="AU116" s="33">
        <v>0</v>
      </c>
      <c r="AV116" s="33">
        <v>11.44</v>
      </c>
      <c r="AW116" s="33">
        <v>2.04</v>
      </c>
      <c r="AX116" s="33">
        <v>0</v>
      </c>
      <c r="AY116" s="33">
        <v>0</v>
      </c>
      <c r="AZ116" s="33">
        <v>15.2</v>
      </c>
      <c r="BA116" s="33">
        <v>0</v>
      </c>
      <c r="BB116" s="33">
        <v>0</v>
      </c>
      <c r="BC116" s="33">
        <v>0</v>
      </c>
      <c r="BD116" s="33">
        <v>0</v>
      </c>
      <c r="BE116" s="33">
        <v>0</v>
      </c>
      <c r="BF116" s="33">
        <v>20.260000000000002</v>
      </c>
      <c r="BG116" s="33">
        <v>2.39</v>
      </c>
      <c r="BH116" s="33">
        <v>0</v>
      </c>
      <c r="BI116" s="33">
        <v>0</v>
      </c>
      <c r="BJ116" s="33">
        <v>17.09</v>
      </c>
      <c r="BK116" s="34">
        <f t="shared" si="10"/>
        <v>114.05000000000001</v>
      </c>
    </row>
    <row r="117" spans="1:63" ht="13.5" thickBot="1" x14ac:dyDescent="0.25">
      <c r="A117" s="62"/>
      <c r="B117" s="63" t="s">
        <v>123</v>
      </c>
      <c r="C117" s="64">
        <v>0</v>
      </c>
      <c r="D117" s="64">
        <v>0</v>
      </c>
      <c r="E117" s="64">
        <v>0</v>
      </c>
      <c r="F117" s="64">
        <v>0</v>
      </c>
      <c r="G117" s="64">
        <v>0</v>
      </c>
      <c r="H117" s="64">
        <v>2.89</v>
      </c>
      <c r="I117" s="64">
        <v>6.01</v>
      </c>
      <c r="J117" s="64">
        <v>0</v>
      </c>
      <c r="K117" s="64">
        <v>0</v>
      </c>
      <c r="L117" s="64">
        <v>3.95</v>
      </c>
      <c r="M117" s="64">
        <v>0</v>
      </c>
      <c r="N117" s="64">
        <v>0</v>
      </c>
      <c r="O117" s="64">
        <v>0</v>
      </c>
      <c r="P117" s="64">
        <v>0</v>
      </c>
      <c r="Q117" s="64">
        <v>0</v>
      </c>
      <c r="R117" s="64">
        <v>2.19</v>
      </c>
      <c r="S117" s="64">
        <v>1.46</v>
      </c>
      <c r="T117" s="64">
        <v>0.23</v>
      </c>
      <c r="U117" s="64">
        <v>0</v>
      </c>
      <c r="V117" s="64">
        <v>2.92</v>
      </c>
      <c r="W117" s="64">
        <v>0</v>
      </c>
      <c r="X117" s="64">
        <v>0</v>
      </c>
      <c r="Y117" s="64">
        <v>0</v>
      </c>
      <c r="Z117" s="64">
        <v>0</v>
      </c>
      <c r="AA117" s="64">
        <v>0</v>
      </c>
      <c r="AB117" s="64">
        <v>0.44</v>
      </c>
      <c r="AC117" s="64">
        <v>0</v>
      </c>
      <c r="AD117" s="64">
        <v>0</v>
      </c>
      <c r="AE117" s="64">
        <v>0</v>
      </c>
      <c r="AF117" s="64">
        <v>1.1599999999999999</v>
      </c>
      <c r="AG117" s="64">
        <v>0</v>
      </c>
      <c r="AH117" s="64">
        <v>0</v>
      </c>
      <c r="AI117" s="64">
        <v>0</v>
      </c>
      <c r="AJ117" s="64">
        <v>0</v>
      </c>
      <c r="AK117" s="64">
        <v>0</v>
      </c>
      <c r="AL117" s="64">
        <v>0.42</v>
      </c>
      <c r="AM117" s="64">
        <v>0</v>
      </c>
      <c r="AN117" s="64">
        <v>0</v>
      </c>
      <c r="AO117" s="64">
        <v>0</v>
      </c>
      <c r="AP117" s="64">
        <v>0.53</v>
      </c>
      <c r="AQ117" s="64">
        <v>0</v>
      </c>
      <c r="AR117" s="64">
        <v>0</v>
      </c>
      <c r="AS117" s="64">
        <v>0</v>
      </c>
      <c r="AT117" s="64">
        <v>0</v>
      </c>
      <c r="AU117" s="64">
        <v>0</v>
      </c>
      <c r="AV117" s="64">
        <v>5.58</v>
      </c>
      <c r="AW117" s="64">
        <v>2.09</v>
      </c>
      <c r="AX117" s="64">
        <v>0</v>
      </c>
      <c r="AY117" s="64">
        <v>0</v>
      </c>
      <c r="AZ117" s="64">
        <v>10.35</v>
      </c>
      <c r="BA117" s="64">
        <v>0</v>
      </c>
      <c r="BB117" s="64">
        <v>0</v>
      </c>
      <c r="BC117" s="64">
        <v>0</v>
      </c>
      <c r="BD117" s="64">
        <v>0</v>
      </c>
      <c r="BE117" s="64">
        <v>0</v>
      </c>
      <c r="BF117" s="64">
        <v>11.87</v>
      </c>
      <c r="BG117" s="64">
        <v>2.94</v>
      </c>
      <c r="BH117" s="64">
        <v>0</v>
      </c>
      <c r="BI117" s="64">
        <v>0</v>
      </c>
      <c r="BJ117" s="64">
        <v>12.54</v>
      </c>
      <c r="BK117" s="34">
        <f t="shared" si="10"/>
        <v>67.569999999999993</v>
      </c>
    </row>
    <row r="118" spans="1:63" ht="13.5" thickBot="1" x14ac:dyDescent="0.25">
      <c r="A118" s="37"/>
      <c r="B118" s="38" t="s">
        <v>22</v>
      </c>
      <c r="C118" s="39">
        <f t="shared" ref="C118:BJ118" si="11">SUM(C95:C117)</f>
        <v>0</v>
      </c>
      <c r="D118" s="39">
        <f t="shared" si="11"/>
        <v>115.08</v>
      </c>
      <c r="E118" s="39">
        <f t="shared" si="11"/>
        <v>0</v>
      </c>
      <c r="F118" s="39">
        <f t="shared" si="11"/>
        <v>0</v>
      </c>
      <c r="G118" s="39">
        <f t="shared" si="11"/>
        <v>0</v>
      </c>
      <c r="H118" s="39">
        <f t="shared" si="11"/>
        <v>3081.1099999999997</v>
      </c>
      <c r="I118" s="39">
        <f t="shared" si="11"/>
        <v>6304.5400000000009</v>
      </c>
      <c r="J118" s="39">
        <f t="shared" si="11"/>
        <v>13.95</v>
      </c>
      <c r="K118" s="39">
        <f t="shared" si="11"/>
        <v>0</v>
      </c>
      <c r="L118" s="39">
        <f t="shared" si="11"/>
        <v>5031.8700000000008</v>
      </c>
      <c r="M118" s="39">
        <f t="shared" si="11"/>
        <v>0</v>
      </c>
      <c r="N118" s="39">
        <f t="shared" si="11"/>
        <v>0</v>
      </c>
      <c r="O118" s="39">
        <f t="shared" si="11"/>
        <v>0</v>
      </c>
      <c r="P118" s="39">
        <f t="shared" si="11"/>
        <v>0</v>
      </c>
      <c r="Q118" s="39">
        <f t="shared" si="11"/>
        <v>0</v>
      </c>
      <c r="R118" s="39">
        <f t="shared" si="11"/>
        <v>1810.5900000000001</v>
      </c>
      <c r="S118" s="39">
        <f t="shared" si="11"/>
        <v>633.33000000000004</v>
      </c>
      <c r="T118" s="39">
        <f t="shared" si="11"/>
        <v>2.19</v>
      </c>
      <c r="U118" s="39">
        <f t="shared" si="11"/>
        <v>0</v>
      </c>
      <c r="V118" s="39">
        <f t="shared" si="11"/>
        <v>868.06000000000017</v>
      </c>
      <c r="W118" s="39">
        <f t="shared" si="11"/>
        <v>0</v>
      </c>
      <c r="X118" s="39">
        <f t="shared" si="11"/>
        <v>0</v>
      </c>
      <c r="Y118" s="39">
        <f t="shared" si="11"/>
        <v>0</v>
      </c>
      <c r="Z118" s="39">
        <f t="shared" si="11"/>
        <v>0</v>
      </c>
      <c r="AA118" s="39">
        <f t="shared" si="11"/>
        <v>0</v>
      </c>
      <c r="AB118" s="39">
        <f t="shared" si="11"/>
        <v>418.77</v>
      </c>
      <c r="AC118" s="39">
        <f t="shared" si="11"/>
        <v>69.02</v>
      </c>
      <c r="AD118" s="39">
        <f t="shared" si="11"/>
        <v>0.14000000000000001</v>
      </c>
      <c r="AE118" s="39">
        <f t="shared" si="11"/>
        <v>0</v>
      </c>
      <c r="AF118" s="39">
        <f t="shared" si="11"/>
        <v>614.3599999999999</v>
      </c>
      <c r="AG118" s="39">
        <f t="shared" si="11"/>
        <v>0</v>
      </c>
      <c r="AH118" s="39">
        <f t="shared" si="11"/>
        <v>0</v>
      </c>
      <c r="AI118" s="39">
        <f t="shared" si="11"/>
        <v>0</v>
      </c>
      <c r="AJ118" s="39">
        <f t="shared" si="11"/>
        <v>0</v>
      </c>
      <c r="AK118" s="39">
        <f t="shared" si="11"/>
        <v>0</v>
      </c>
      <c r="AL118" s="39">
        <f t="shared" si="11"/>
        <v>307.79999999999995</v>
      </c>
      <c r="AM118" s="39">
        <f t="shared" si="11"/>
        <v>23.080000000000005</v>
      </c>
      <c r="AN118" s="39">
        <f t="shared" si="11"/>
        <v>0</v>
      </c>
      <c r="AO118" s="39">
        <f t="shared" si="11"/>
        <v>0</v>
      </c>
      <c r="AP118" s="39">
        <f t="shared" si="11"/>
        <v>248.40999999999997</v>
      </c>
      <c r="AQ118" s="39">
        <f t="shared" si="11"/>
        <v>0</v>
      </c>
      <c r="AR118" s="39">
        <f t="shared" si="11"/>
        <v>0.14000000000000001</v>
      </c>
      <c r="AS118" s="39">
        <f t="shared" si="11"/>
        <v>0.39</v>
      </c>
      <c r="AT118" s="39">
        <f t="shared" si="11"/>
        <v>0</v>
      </c>
      <c r="AU118" s="39">
        <f t="shared" si="11"/>
        <v>0</v>
      </c>
      <c r="AV118" s="39">
        <f t="shared" si="11"/>
        <v>17206.68</v>
      </c>
      <c r="AW118" s="39">
        <f t="shared" si="11"/>
        <v>3211.91</v>
      </c>
      <c r="AX118" s="39">
        <f t="shared" si="11"/>
        <v>4.879999999999999</v>
      </c>
      <c r="AY118" s="39">
        <f t="shared" si="11"/>
        <v>0.24</v>
      </c>
      <c r="AZ118" s="39">
        <f t="shared" si="11"/>
        <v>12903.249999999998</v>
      </c>
      <c r="BA118" s="39">
        <f t="shared" si="11"/>
        <v>0</v>
      </c>
      <c r="BB118" s="39">
        <f t="shared" si="11"/>
        <v>0</v>
      </c>
      <c r="BC118" s="39">
        <f t="shared" si="11"/>
        <v>0</v>
      </c>
      <c r="BD118" s="39">
        <f t="shared" si="11"/>
        <v>0</v>
      </c>
      <c r="BE118" s="39">
        <f t="shared" si="11"/>
        <v>0</v>
      </c>
      <c r="BF118" s="39">
        <f t="shared" si="11"/>
        <v>18618.829999999998</v>
      </c>
      <c r="BG118" s="39">
        <f t="shared" si="11"/>
        <v>1082.1599999999999</v>
      </c>
      <c r="BH118" s="39">
        <f t="shared" si="11"/>
        <v>4.1999999999999993</v>
      </c>
      <c r="BI118" s="39">
        <f t="shared" si="11"/>
        <v>0</v>
      </c>
      <c r="BJ118" s="39">
        <f t="shared" si="11"/>
        <v>6317.9900000000007</v>
      </c>
      <c r="BK118" s="39">
        <f>SUM(BK95:BK117)</f>
        <v>78892.97</v>
      </c>
    </row>
    <row r="119" spans="1:63" ht="13.5" thickBot="1" x14ac:dyDescent="0.25">
      <c r="A119" s="37"/>
      <c r="B119" s="65" t="s">
        <v>124</v>
      </c>
      <c r="C119" s="39">
        <f t="shared" ref="C119:BK119" si="12">C118+C93</f>
        <v>0</v>
      </c>
      <c r="D119" s="39">
        <f t="shared" si="12"/>
        <v>115.08</v>
      </c>
      <c r="E119" s="39">
        <f t="shared" si="12"/>
        <v>0</v>
      </c>
      <c r="F119" s="39">
        <f t="shared" si="12"/>
        <v>0</v>
      </c>
      <c r="G119" s="39">
        <f t="shared" si="12"/>
        <v>0</v>
      </c>
      <c r="H119" s="39">
        <f t="shared" si="12"/>
        <v>3163.24</v>
      </c>
      <c r="I119" s="39">
        <f t="shared" si="12"/>
        <v>6308.380000000001</v>
      </c>
      <c r="J119" s="39">
        <f t="shared" si="12"/>
        <v>13.95</v>
      </c>
      <c r="K119" s="39">
        <f t="shared" si="12"/>
        <v>0</v>
      </c>
      <c r="L119" s="39">
        <f t="shared" si="12"/>
        <v>5059.630000000001</v>
      </c>
      <c r="M119" s="39">
        <f t="shared" si="12"/>
        <v>0</v>
      </c>
      <c r="N119" s="39">
        <f t="shared" si="12"/>
        <v>0</v>
      </c>
      <c r="O119" s="39">
        <f t="shared" si="12"/>
        <v>0</v>
      </c>
      <c r="P119" s="39">
        <f t="shared" si="12"/>
        <v>0</v>
      </c>
      <c r="Q119" s="39">
        <f t="shared" si="12"/>
        <v>0</v>
      </c>
      <c r="R119" s="39">
        <f t="shared" si="12"/>
        <v>1887.5200000000002</v>
      </c>
      <c r="S119" s="39">
        <f t="shared" si="12"/>
        <v>637.26</v>
      </c>
      <c r="T119" s="39">
        <f t="shared" si="12"/>
        <v>2.1999999999999997</v>
      </c>
      <c r="U119" s="39">
        <f t="shared" si="12"/>
        <v>0</v>
      </c>
      <c r="V119" s="39">
        <f t="shared" si="12"/>
        <v>880.10000000000014</v>
      </c>
      <c r="W119" s="39">
        <f t="shared" si="12"/>
        <v>0</v>
      </c>
      <c r="X119" s="39">
        <f t="shared" si="12"/>
        <v>0</v>
      </c>
      <c r="Y119" s="39">
        <f t="shared" si="12"/>
        <v>0</v>
      </c>
      <c r="Z119" s="39">
        <f t="shared" si="12"/>
        <v>0</v>
      </c>
      <c r="AA119" s="39">
        <f t="shared" si="12"/>
        <v>0</v>
      </c>
      <c r="AB119" s="39">
        <f t="shared" si="12"/>
        <v>431.24</v>
      </c>
      <c r="AC119" s="39">
        <f t="shared" si="12"/>
        <v>71.339999999999989</v>
      </c>
      <c r="AD119" s="39">
        <f t="shared" si="12"/>
        <v>0.14000000000000001</v>
      </c>
      <c r="AE119" s="39">
        <f t="shared" si="12"/>
        <v>0</v>
      </c>
      <c r="AF119" s="39">
        <f t="shared" si="12"/>
        <v>620.70999999999992</v>
      </c>
      <c r="AG119" s="39">
        <f t="shared" si="12"/>
        <v>0</v>
      </c>
      <c r="AH119" s="39">
        <f t="shared" si="12"/>
        <v>0</v>
      </c>
      <c r="AI119" s="39">
        <f t="shared" si="12"/>
        <v>0</v>
      </c>
      <c r="AJ119" s="39">
        <f t="shared" si="12"/>
        <v>0</v>
      </c>
      <c r="AK119" s="39">
        <f t="shared" si="12"/>
        <v>0</v>
      </c>
      <c r="AL119" s="39">
        <f t="shared" si="12"/>
        <v>319.96999999999997</v>
      </c>
      <c r="AM119" s="39">
        <f t="shared" si="12"/>
        <v>23.580000000000005</v>
      </c>
      <c r="AN119" s="39">
        <f t="shared" si="12"/>
        <v>0</v>
      </c>
      <c r="AO119" s="39">
        <f t="shared" si="12"/>
        <v>0</v>
      </c>
      <c r="AP119" s="39">
        <f t="shared" si="12"/>
        <v>252.06999999999996</v>
      </c>
      <c r="AQ119" s="39">
        <f t="shared" si="12"/>
        <v>0</v>
      </c>
      <c r="AR119" s="39">
        <f t="shared" si="12"/>
        <v>0.14000000000000001</v>
      </c>
      <c r="AS119" s="39">
        <f t="shared" si="12"/>
        <v>0.39</v>
      </c>
      <c r="AT119" s="39">
        <f t="shared" si="12"/>
        <v>0</v>
      </c>
      <c r="AU119" s="39">
        <f t="shared" si="12"/>
        <v>0</v>
      </c>
      <c r="AV119" s="39">
        <f t="shared" si="12"/>
        <v>19397.349999999999</v>
      </c>
      <c r="AW119" s="39">
        <f t="shared" si="12"/>
        <v>3278.2599999999998</v>
      </c>
      <c r="AX119" s="39">
        <f t="shared" si="12"/>
        <v>5.0099999999999989</v>
      </c>
      <c r="AY119" s="39">
        <f t="shared" si="12"/>
        <v>0.24</v>
      </c>
      <c r="AZ119" s="39">
        <f t="shared" si="12"/>
        <v>13112.489999999998</v>
      </c>
      <c r="BA119" s="39">
        <f t="shared" si="12"/>
        <v>0</v>
      </c>
      <c r="BB119" s="39">
        <f t="shared" si="12"/>
        <v>0</v>
      </c>
      <c r="BC119" s="39">
        <f t="shared" si="12"/>
        <v>0</v>
      </c>
      <c r="BD119" s="39">
        <f t="shared" si="12"/>
        <v>0</v>
      </c>
      <c r="BE119" s="39">
        <f t="shared" si="12"/>
        <v>0</v>
      </c>
      <c r="BF119" s="39">
        <f t="shared" si="12"/>
        <v>20719.469999999998</v>
      </c>
      <c r="BG119" s="39">
        <f t="shared" si="12"/>
        <v>1193.8499999999999</v>
      </c>
      <c r="BH119" s="39">
        <f t="shared" si="12"/>
        <v>4.1999999999999993</v>
      </c>
      <c r="BI119" s="39">
        <f t="shared" si="12"/>
        <v>0</v>
      </c>
      <c r="BJ119" s="39">
        <f t="shared" si="12"/>
        <v>6522.920000000001</v>
      </c>
      <c r="BK119" s="44">
        <f t="shared" si="12"/>
        <v>84020.73</v>
      </c>
    </row>
    <row r="120" spans="1:63" x14ac:dyDescent="0.2">
      <c r="A120" s="57"/>
      <c r="B120" s="58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3"/>
    </row>
    <row r="121" spans="1:63" x14ac:dyDescent="0.2">
      <c r="A121" s="27" t="s">
        <v>125</v>
      </c>
      <c r="B121" s="59" t="s">
        <v>126</v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60"/>
      <c r="BF121" s="60"/>
      <c r="BG121" s="60"/>
      <c r="BH121" s="60"/>
      <c r="BI121" s="60"/>
      <c r="BJ121" s="60"/>
      <c r="BK121" s="61"/>
    </row>
    <row r="122" spans="1:63" x14ac:dyDescent="0.2">
      <c r="A122" s="27" t="s">
        <v>13</v>
      </c>
      <c r="B122" s="52" t="s">
        <v>127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41.4</v>
      </c>
      <c r="I122" s="53">
        <v>187.22</v>
      </c>
      <c r="J122" s="53">
        <v>0</v>
      </c>
      <c r="K122" s="53">
        <v>0</v>
      </c>
      <c r="L122" s="53">
        <v>44.51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26.36</v>
      </c>
      <c r="S122" s="53">
        <v>13.93</v>
      </c>
      <c r="T122" s="53">
        <v>0</v>
      </c>
      <c r="U122" s="53">
        <v>0</v>
      </c>
      <c r="V122" s="53">
        <v>26.46</v>
      </c>
      <c r="W122" s="53">
        <v>0</v>
      </c>
      <c r="X122" s="53">
        <v>0</v>
      </c>
      <c r="Y122" s="53">
        <v>0</v>
      </c>
      <c r="Z122" s="53">
        <v>0</v>
      </c>
      <c r="AA122" s="53">
        <v>0</v>
      </c>
      <c r="AB122" s="53">
        <v>3.86</v>
      </c>
      <c r="AC122" s="53">
        <v>1.66</v>
      </c>
      <c r="AD122" s="53">
        <v>0</v>
      </c>
      <c r="AE122" s="53">
        <v>0</v>
      </c>
      <c r="AF122" s="53">
        <v>4.38</v>
      </c>
      <c r="AG122" s="53">
        <v>0</v>
      </c>
      <c r="AH122" s="53">
        <v>0</v>
      </c>
      <c r="AI122" s="53">
        <v>0</v>
      </c>
      <c r="AJ122" s="53">
        <v>0</v>
      </c>
      <c r="AK122" s="53">
        <v>0</v>
      </c>
      <c r="AL122" s="53">
        <v>3.64</v>
      </c>
      <c r="AM122" s="53">
        <v>0.43</v>
      </c>
      <c r="AN122" s="53">
        <v>0</v>
      </c>
      <c r="AO122" s="53">
        <v>0</v>
      </c>
      <c r="AP122" s="53">
        <v>2.23</v>
      </c>
      <c r="AQ122" s="53">
        <v>0</v>
      </c>
      <c r="AR122" s="53">
        <v>0</v>
      </c>
      <c r="AS122" s="53">
        <v>0.01</v>
      </c>
      <c r="AT122" s="53">
        <v>0</v>
      </c>
      <c r="AU122" s="53">
        <v>0</v>
      </c>
      <c r="AV122" s="53">
        <v>1076.3900000000001</v>
      </c>
      <c r="AW122" s="53">
        <v>157.83000000000001</v>
      </c>
      <c r="AX122" s="53">
        <v>1</v>
      </c>
      <c r="AY122" s="53">
        <v>0</v>
      </c>
      <c r="AZ122" s="53">
        <v>761.42</v>
      </c>
      <c r="BA122" s="53">
        <v>0</v>
      </c>
      <c r="BB122" s="53">
        <v>0</v>
      </c>
      <c r="BC122" s="53">
        <v>0</v>
      </c>
      <c r="BD122" s="53">
        <v>0</v>
      </c>
      <c r="BE122" s="53">
        <v>0</v>
      </c>
      <c r="BF122" s="53">
        <v>1127.96</v>
      </c>
      <c r="BG122" s="53">
        <v>105.34</v>
      </c>
      <c r="BH122" s="53">
        <v>1.52</v>
      </c>
      <c r="BI122" s="53">
        <v>0</v>
      </c>
      <c r="BJ122" s="53">
        <v>594.07000000000005</v>
      </c>
      <c r="BK122" s="34">
        <f>SUM(C122:BJ122)</f>
        <v>4181.62</v>
      </c>
    </row>
    <row r="123" spans="1:63" ht="13.5" thickBot="1" x14ac:dyDescent="0.25">
      <c r="A123" s="35"/>
      <c r="B123" s="6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67"/>
    </row>
    <row r="124" spans="1:63" ht="13.5" thickBot="1" x14ac:dyDescent="0.25">
      <c r="A124" s="37"/>
      <c r="B124" s="65" t="s">
        <v>128</v>
      </c>
      <c r="C124" s="39">
        <f>SUM(C122:C123)</f>
        <v>0</v>
      </c>
      <c r="D124" s="39">
        <f t="shared" ref="D124:BK124" si="13">SUM(D122:D123)</f>
        <v>0</v>
      </c>
      <c r="E124" s="39">
        <f t="shared" si="13"/>
        <v>0</v>
      </c>
      <c r="F124" s="39">
        <f t="shared" si="13"/>
        <v>0</v>
      </c>
      <c r="G124" s="39">
        <f t="shared" si="13"/>
        <v>0</v>
      </c>
      <c r="H124" s="39">
        <f t="shared" si="13"/>
        <v>41.4</v>
      </c>
      <c r="I124" s="39">
        <f t="shared" si="13"/>
        <v>187.22</v>
      </c>
      <c r="J124" s="39">
        <f t="shared" si="13"/>
        <v>0</v>
      </c>
      <c r="K124" s="39">
        <f t="shared" si="13"/>
        <v>0</v>
      </c>
      <c r="L124" s="39">
        <f t="shared" si="13"/>
        <v>44.51</v>
      </c>
      <c r="M124" s="39">
        <f t="shared" si="13"/>
        <v>0</v>
      </c>
      <c r="N124" s="39">
        <f t="shared" si="13"/>
        <v>0</v>
      </c>
      <c r="O124" s="39">
        <f t="shared" si="13"/>
        <v>0</v>
      </c>
      <c r="P124" s="39">
        <f t="shared" si="13"/>
        <v>0</v>
      </c>
      <c r="Q124" s="39">
        <f t="shared" si="13"/>
        <v>0</v>
      </c>
      <c r="R124" s="39">
        <f t="shared" si="13"/>
        <v>26.36</v>
      </c>
      <c r="S124" s="39">
        <f t="shared" si="13"/>
        <v>13.93</v>
      </c>
      <c r="T124" s="39">
        <f t="shared" si="13"/>
        <v>0</v>
      </c>
      <c r="U124" s="39">
        <f t="shared" si="13"/>
        <v>0</v>
      </c>
      <c r="V124" s="39">
        <f t="shared" si="13"/>
        <v>26.46</v>
      </c>
      <c r="W124" s="39">
        <f t="shared" si="13"/>
        <v>0</v>
      </c>
      <c r="X124" s="39">
        <f t="shared" si="13"/>
        <v>0</v>
      </c>
      <c r="Y124" s="39">
        <f t="shared" si="13"/>
        <v>0</v>
      </c>
      <c r="Z124" s="39">
        <f t="shared" si="13"/>
        <v>0</v>
      </c>
      <c r="AA124" s="39">
        <f t="shared" si="13"/>
        <v>0</v>
      </c>
      <c r="AB124" s="39">
        <f t="shared" si="13"/>
        <v>3.86</v>
      </c>
      <c r="AC124" s="39">
        <f t="shared" si="13"/>
        <v>1.66</v>
      </c>
      <c r="AD124" s="39">
        <f t="shared" si="13"/>
        <v>0</v>
      </c>
      <c r="AE124" s="39">
        <f t="shared" si="13"/>
        <v>0</v>
      </c>
      <c r="AF124" s="39">
        <f t="shared" si="13"/>
        <v>4.38</v>
      </c>
      <c r="AG124" s="39">
        <f t="shared" si="13"/>
        <v>0</v>
      </c>
      <c r="AH124" s="39">
        <f t="shared" si="13"/>
        <v>0</v>
      </c>
      <c r="AI124" s="39">
        <f t="shared" si="13"/>
        <v>0</v>
      </c>
      <c r="AJ124" s="39">
        <f t="shared" si="13"/>
        <v>0</v>
      </c>
      <c r="AK124" s="39">
        <f t="shared" si="13"/>
        <v>0</v>
      </c>
      <c r="AL124" s="39">
        <f t="shared" si="13"/>
        <v>3.64</v>
      </c>
      <c r="AM124" s="39">
        <f t="shared" si="13"/>
        <v>0.43</v>
      </c>
      <c r="AN124" s="39">
        <f t="shared" si="13"/>
        <v>0</v>
      </c>
      <c r="AO124" s="39">
        <f t="shared" si="13"/>
        <v>0</v>
      </c>
      <c r="AP124" s="39">
        <f t="shared" si="13"/>
        <v>2.23</v>
      </c>
      <c r="AQ124" s="39">
        <f t="shared" si="13"/>
        <v>0</v>
      </c>
      <c r="AR124" s="39">
        <f t="shared" si="13"/>
        <v>0</v>
      </c>
      <c r="AS124" s="39">
        <f t="shared" si="13"/>
        <v>0.01</v>
      </c>
      <c r="AT124" s="39">
        <f t="shared" si="13"/>
        <v>0</v>
      </c>
      <c r="AU124" s="39">
        <f t="shared" si="13"/>
        <v>0</v>
      </c>
      <c r="AV124" s="39">
        <f t="shared" si="13"/>
        <v>1076.3900000000001</v>
      </c>
      <c r="AW124" s="39">
        <f t="shared" si="13"/>
        <v>157.83000000000001</v>
      </c>
      <c r="AX124" s="39">
        <f t="shared" si="13"/>
        <v>1</v>
      </c>
      <c r="AY124" s="39">
        <f t="shared" si="13"/>
        <v>0</v>
      </c>
      <c r="AZ124" s="39">
        <f t="shared" si="13"/>
        <v>761.42</v>
      </c>
      <c r="BA124" s="39">
        <f t="shared" si="13"/>
        <v>0</v>
      </c>
      <c r="BB124" s="39">
        <f t="shared" si="13"/>
        <v>0</v>
      </c>
      <c r="BC124" s="39">
        <f t="shared" si="13"/>
        <v>0</v>
      </c>
      <c r="BD124" s="39">
        <f t="shared" si="13"/>
        <v>0</v>
      </c>
      <c r="BE124" s="39">
        <f t="shared" si="13"/>
        <v>0</v>
      </c>
      <c r="BF124" s="39">
        <f t="shared" si="13"/>
        <v>1127.96</v>
      </c>
      <c r="BG124" s="39">
        <f t="shared" si="13"/>
        <v>105.34</v>
      </c>
      <c r="BH124" s="39">
        <f t="shared" si="13"/>
        <v>1.52</v>
      </c>
      <c r="BI124" s="39">
        <f t="shared" si="13"/>
        <v>0</v>
      </c>
      <c r="BJ124" s="39">
        <f t="shared" si="13"/>
        <v>594.07000000000005</v>
      </c>
      <c r="BK124" s="39">
        <f t="shared" si="13"/>
        <v>4181.62</v>
      </c>
    </row>
    <row r="125" spans="1:63" x14ac:dyDescent="0.2">
      <c r="A125" s="57"/>
      <c r="B125" s="58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3"/>
    </row>
    <row r="126" spans="1:63" x14ac:dyDescent="0.2">
      <c r="A126" s="27" t="s">
        <v>129</v>
      </c>
      <c r="B126" s="59" t="s">
        <v>130</v>
      </c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4"/>
    </row>
    <row r="127" spans="1:63" x14ac:dyDescent="0.2">
      <c r="A127" s="27" t="s">
        <v>13</v>
      </c>
      <c r="B127" s="28" t="s">
        <v>131</v>
      </c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67"/>
    </row>
    <row r="128" spans="1:63" ht="13.5" thickBot="1" x14ac:dyDescent="0.25">
      <c r="A128" s="35"/>
      <c r="B128" s="68" t="s">
        <v>132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33">
        <v>0</v>
      </c>
      <c r="S128" s="33">
        <v>0</v>
      </c>
      <c r="T128" s="33">
        <v>0</v>
      </c>
      <c r="U128" s="33">
        <v>0</v>
      </c>
      <c r="V128" s="33">
        <v>0</v>
      </c>
      <c r="W128" s="33">
        <v>0</v>
      </c>
      <c r="X128" s="33">
        <v>0</v>
      </c>
      <c r="Y128" s="33">
        <v>0</v>
      </c>
      <c r="Z128" s="33">
        <v>0</v>
      </c>
      <c r="AA128" s="33">
        <v>0</v>
      </c>
      <c r="AB128" s="33">
        <v>0</v>
      </c>
      <c r="AC128" s="33">
        <v>0</v>
      </c>
      <c r="AD128" s="33">
        <v>0</v>
      </c>
      <c r="AE128" s="33">
        <v>0</v>
      </c>
      <c r="AF128" s="33">
        <v>0</v>
      </c>
      <c r="AG128" s="33">
        <v>0</v>
      </c>
      <c r="AH128" s="33">
        <v>0</v>
      </c>
      <c r="AI128" s="33">
        <v>0</v>
      </c>
      <c r="AJ128" s="33">
        <v>0</v>
      </c>
      <c r="AK128" s="33">
        <v>0</v>
      </c>
      <c r="AL128" s="33">
        <v>0</v>
      </c>
      <c r="AM128" s="33">
        <v>0</v>
      </c>
      <c r="AN128" s="33">
        <v>0</v>
      </c>
      <c r="AO128" s="33">
        <v>0</v>
      </c>
      <c r="AP128" s="33">
        <v>0</v>
      </c>
      <c r="AQ128" s="33">
        <v>0</v>
      </c>
      <c r="AR128" s="33">
        <v>0</v>
      </c>
      <c r="AS128" s="33">
        <v>0</v>
      </c>
      <c r="AT128" s="33">
        <v>0</v>
      </c>
      <c r="AU128" s="33">
        <v>0</v>
      </c>
      <c r="AV128" s="33">
        <v>104.58</v>
      </c>
      <c r="AW128" s="33">
        <v>30.319999999999993</v>
      </c>
      <c r="AX128" s="33">
        <v>0</v>
      </c>
      <c r="AY128" s="33">
        <v>0</v>
      </c>
      <c r="AZ128" s="33">
        <v>298.08999999999997</v>
      </c>
      <c r="BA128" s="33">
        <v>0</v>
      </c>
      <c r="BB128" s="33">
        <v>0</v>
      </c>
      <c r="BC128" s="33">
        <v>0</v>
      </c>
      <c r="BD128" s="33">
        <v>0</v>
      </c>
      <c r="BE128" s="33">
        <v>0</v>
      </c>
      <c r="BF128" s="33">
        <v>45.69</v>
      </c>
      <c r="BG128" s="33">
        <v>10.14</v>
      </c>
      <c r="BH128" s="33">
        <v>0</v>
      </c>
      <c r="BI128" s="33">
        <v>0</v>
      </c>
      <c r="BJ128" s="33">
        <v>70</v>
      </c>
      <c r="BK128" s="34">
        <f>SUM(C128:BJ128)</f>
        <v>558.81999999999994</v>
      </c>
    </row>
    <row r="129" spans="1:63" ht="13.5" thickBot="1" x14ac:dyDescent="0.25">
      <c r="A129" s="37"/>
      <c r="B129" s="38" t="s">
        <v>18</v>
      </c>
      <c r="C129" s="39">
        <f t="shared" ref="C129:BK129" si="14">SUM(C128)</f>
        <v>0</v>
      </c>
      <c r="D129" s="39">
        <f t="shared" si="14"/>
        <v>0</v>
      </c>
      <c r="E129" s="39">
        <f t="shared" si="14"/>
        <v>0</v>
      </c>
      <c r="F129" s="39">
        <f t="shared" si="14"/>
        <v>0</v>
      </c>
      <c r="G129" s="39">
        <f t="shared" si="14"/>
        <v>0</v>
      </c>
      <c r="H129" s="39">
        <f t="shared" si="14"/>
        <v>0</v>
      </c>
      <c r="I129" s="39">
        <f t="shared" si="14"/>
        <v>0</v>
      </c>
      <c r="J129" s="39">
        <f t="shared" si="14"/>
        <v>0</v>
      </c>
      <c r="K129" s="39">
        <f t="shared" si="14"/>
        <v>0</v>
      </c>
      <c r="L129" s="39">
        <f t="shared" si="14"/>
        <v>0</v>
      </c>
      <c r="M129" s="39">
        <f t="shared" si="14"/>
        <v>0</v>
      </c>
      <c r="N129" s="39">
        <f t="shared" si="14"/>
        <v>0</v>
      </c>
      <c r="O129" s="39">
        <f t="shared" si="14"/>
        <v>0</v>
      </c>
      <c r="P129" s="39">
        <f t="shared" si="14"/>
        <v>0</v>
      </c>
      <c r="Q129" s="39">
        <f t="shared" si="14"/>
        <v>0</v>
      </c>
      <c r="R129" s="39">
        <f t="shared" si="14"/>
        <v>0</v>
      </c>
      <c r="S129" s="39">
        <f t="shared" si="14"/>
        <v>0</v>
      </c>
      <c r="T129" s="39">
        <f t="shared" si="14"/>
        <v>0</v>
      </c>
      <c r="U129" s="39">
        <f t="shared" si="14"/>
        <v>0</v>
      </c>
      <c r="V129" s="39">
        <f t="shared" si="14"/>
        <v>0</v>
      </c>
      <c r="W129" s="39">
        <f t="shared" si="14"/>
        <v>0</v>
      </c>
      <c r="X129" s="39">
        <f t="shared" si="14"/>
        <v>0</v>
      </c>
      <c r="Y129" s="39">
        <f t="shared" si="14"/>
        <v>0</v>
      </c>
      <c r="Z129" s="39">
        <f t="shared" si="14"/>
        <v>0</v>
      </c>
      <c r="AA129" s="39">
        <f t="shared" si="14"/>
        <v>0</v>
      </c>
      <c r="AB129" s="39">
        <f t="shared" si="14"/>
        <v>0</v>
      </c>
      <c r="AC129" s="39">
        <f t="shared" si="14"/>
        <v>0</v>
      </c>
      <c r="AD129" s="39">
        <f t="shared" si="14"/>
        <v>0</v>
      </c>
      <c r="AE129" s="39">
        <f t="shared" si="14"/>
        <v>0</v>
      </c>
      <c r="AF129" s="39">
        <f t="shared" si="14"/>
        <v>0</v>
      </c>
      <c r="AG129" s="39">
        <f t="shared" si="14"/>
        <v>0</v>
      </c>
      <c r="AH129" s="39">
        <f t="shared" si="14"/>
        <v>0</v>
      </c>
      <c r="AI129" s="39">
        <f t="shared" si="14"/>
        <v>0</v>
      </c>
      <c r="AJ129" s="39">
        <f t="shared" si="14"/>
        <v>0</v>
      </c>
      <c r="AK129" s="39">
        <f t="shared" si="14"/>
        <v>0</v>
      </c>
      <c r="AL129" s="39">
        <f t="shared" si="14"/>
        <v>0</v>
      </c>
      <c r="AM129" s="39">
        <f t="shared" si="14"/>
        <v>0</v>
      </c>
      <c r="AN129" s="39">
        <f t="shared" si="14"/>
        <v>0</v>
      </c>
      <c r="AO129" s="39">
        <f t="shared" si="14"/>
        <v>0</v>
      </c>
      <c r="AP129" s="39">
        <f t="shared" si="14"/>
        <v>0</v>
      </c>
      <c r="AQ129" s="39">
        <f t="shared" si="14"/>
        <v>0</v>
      </c>
      <c r="AR129" s="39">
        <f t="shared" si="14"/>
        <v>0</v>
      </c>
      <c r="AS129" s="39">
        <f t="shared" si="14"/>
        <v>0</v>
      </c>
      <c r="AT129" s="39">
        <f t="shared" si="14"/>
        <v>0</v>
      </c>
      <c r="AU129" s="39">
        <f t="shared" si="14"/>
        <v>0</v>
      </c>
      <c r="AV129" s="39">
        <f t="shared" si="14"/>
        <v>104.58</v>
      </c>
      <c r="AW129" s="39">
        <f t="shared" si="14"/>
        <v>30.319999999999993</v>
      </c>
      <c r="AX129" s="39">
        <f t="shared" si="14"/>
        <v>0</v>
      </c>
      <c r="AY129" s="39">
        <f t="shared" si="14"/>
        <v>0</v>
      </c>
      <c r="AZ129" s="39">
        <f t="shared" si="14"/>
        <v>298.08999999999997</v>
      </c>
      <c r="BA129" s="39">
        <f t="shared" si="14"/>
        <v>0</v>
      </c>
      <c r="BB129" s="39">
        <f t="shared" si="14"/>
        <v>0</v>
      </c>
      <c r="BC129" s="39">
        <f t="shared" si="14"/>
        <v>0</v>
      </c>
      <c r="BD129" s="39">
        <f t="shared" si="14"/>
        <v>0</v>
      </c>
      <c r="BE129" s="39">
        <f t="shared" si="14"/>
        <v>0</v>
      </c>
      <c r="BF129" s="39">
        <f t="shared" si="14"/>
        <v>45.69</v>
      </c>
      <c r="BG129" s="39">
        <f t="shared" si="14"/>
        <v>10.14</v>
      </c>
      <c r="BH129" s="39">
        <f t="shared" si="14"/>
        <v>0</v>
      </c>
      <c r="BI129" s="39">
        <f t="shared" si="14"/>
        <v>0</v>
      </c>
      <c r="BJ129" s="39">
        <f t="shared" si="14"/>
        <v>70</v>
      </c>
      <c r="BK129" s="44">
        <f t="shared" si="14"/>
        <v>558.81999999999994</v>
      </c>
    </row>
    <row r="130" spans="1:63" x14ac:dyDescent="0.2">
      <c r="A130" s="57"/>
      <c r="B130" s="69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70"/>
    </row>
    <row r="131" spans="1:63" x14ac:dyDescent="0.2">
      <c r="A131" s="27" t="s">
        <v>19</v>
      </c>
      <c r="B131" s="28" t="s">
        <v>133</v>
      </c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4"/>
    </row>
    <row r="132" spans="1:63" x14ac:dyDescent="0.2">
      <c r="A132" s="71"/>
      <c r="B132" s="32" t="s">
        <v>134</v>
      </c>
      <c r="C132" s="36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36">
        <v>0</v>
      </c>
      <c r="AT132" s="36">
        <v>0</v>
      </c>
      <c r="AU132" s="36">
        <v>0</v>
      </c>
      <c r="AV132" s="36">
        <v>7.79</v>
      </c>
      <c r="AW132" s="36">
        <v>31556.3</v>
      </c>
      <c r="AX132" s="36">
        <v>0</v>
      </c>
      <c r="AY132" s="36">
        <v>0</v>
      </c>
      <c r="AZ132" s="36">
        <v>84.5</v>
      </c>
      <c r="BA132" s="36">
        <v>0</v>
      </c>
      <c r="BB132" s="36">
        <v>0</v>
      </c>
      <c r="BC132" s="36">
        <v>0</v>
      </c>
      <c r="BD132" s="36">
        <v>0</v>
      </c>
      <c r="BE132" s="36">
        <v>0</v>
      </c>
      <c r="BF132" s="36">
        <v>4.3</v>
      </c>
      <c r="BG132" s="36">
        <v>484.49</v>
      </c>
      <c r="BH132" s="36">
        <v>0</v>
      </c>
      <c r="BI132" s="36">
        <v>0</v>
      </c>
      <c r="BJ132" s="36">
        <v>8.1</v>
      </c>
      <c r="BK132" s="34">
        <f>SUM(C132:BJ132)</f>
        <v>32145.48</v>
      </c>
    </row>
    <row r="133" spans="1:63" x14ac:dyDescent="0.2">
      <c r="A133" s="71"/>
      <c r="B133" s="32" t="s">
        <v>135</v>
      </c>
      <c r="C133" s="36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0</v>
      </c>
      <c r="P133" s="36">
        <v>0</v>
      </c>
      <c r="Q133" s="36">
        <v>0</v>
      </c>
      <c r="R133" s="36">
        <v>0</v>
      </c>
      <c r="S133" s="36">
        <v>0</v>
      </c>
      <c r="T133" s="36">
        <v>0</v>
      </c>
      <c r="U133" s="36">
        <v>0</v>
      </c>
      <c r="V133" s="36">
        <v>0</v>
      </c>
      <c r="W133" s="36">
        <v>0</v>
      </c>
      <c r="X133" s="36">
        <v>0</v>
      </c>
      <c r="Y133" s="36">
        <v>0</v>
      </c>
      <c r="Z133" s="36">
        <v>0</v>
      </c>
      <c r="AA133" s="36">
        <v>0</v>
      </c>
      <c r="AB133" s="36">
        <v>0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v>0</v>
      </c>
      <c r="AP133" s="36">
        <v>0</v>
      </c>
      <c r="AQ133" s="36">
        <v>0</v>
      </c>
      <c r="AR133" s="36">
        <v>0</v>
      </c>
      <c r="AS133" s="36">
        <v>0</v>
      </c>
      <c r="AT133" s="36">
        <v>0</v>
      </c>
      <c r="AU133" s="36">
        <v>0</v>
      </c>
      <c r="AV133" s="36">
        <v>5.99</v>
      </c>
      <c r="AW133" s="36">
        <v>19610.72</v>
      </c>
      <c r="AX133" s="36">
        <v>0</v>
      </c>
      <c r="AY133" s="36">
        <v>0</v>
      </c>
      <c r="AZ133" s="36">
        <v>16.760000000000002</v>
      </c>
      <c r="BA133" s="36">
        <v>0</v>
      </c>
      <c r="BB133" s="36">
        <v>0</v>
      </c>
      <c r="BC133" s="36">
        <v>0</v>
      </c>
      <c r="BD133" s="36">
        <v>0</v>
      </c>
      <c r="BE133" s="36">
        <v>0</v>
      </c>
      <c r="BF133" s="36">
        <v>2.82</v>
      </c>
      <c r="BG133" s="36">
        <v>551.08000000000004</v>
      </c>
      <c r="BH133" s="36">
        <v>0</v>
      </c>
      <c r="BI133" s="36">
        <v>0</v>
      </c>
      <c r="BJ133" s="36">
        <v>1.54</v>
      </c>
      <c r="BK133" s="34">
        <f>SUM(C133:BJ133)</f>
        <v>20188.910000000003</v>
      </c>
    </row>
    <row r="134" spans="1:63" x14ac:dyDescent="0.2">
      <c r="A134" s="71"/>
      <c r="B134" s="32" t="s">
        <v>136</v>
      </c>
      <c r="C134" s="36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  <c r="Q134" s="36">
        <v>0</v>
      </c>
      <c r="R134" s="36">
        <v>0</v>
      </c>
      <c r="S134" s="36">
        <v>0</v>
      </c>
      <c r="T134" s="36">
        <v>0</v>
      </c>
      <c r="U134" s="36">
        <v>0</v>
      </c>
      <c r="V134" s="36">
        <v>0</v>
      </c>
      <c r="W134" s="36">
        <v>0</v>
      </c>
      <c r="X134" s="36">
        <v>0</v>
      </c>
      <c r="Y134" s="36">
        <v>0</v>
      </c>
      <c r="Z134" s="36">
        <v>0</v>
      </c>
      <c r="AA134" s="36">
        <v>0</v>
      </c>
      <c r="AB134" s="36">
        <v>0</v>
      </c>
      <c r="AC134" s="36">
        <v>0</v>
      </c>
      <c r="AD134" s="36">
        <v>0</v>
      </c>
      <c r="AE134" s="36">
        <v>0</v>
      </c>
      <c r="AF134" s="36">
        <v>0</v>
      </c>
      <c r="AG134" s="36">
        <v>0</v>
      </c>
      <c r="AH134" s="36">
        <v>0</v>
      </c>
      <c r="AI134" s="36">
        <v>0</v>
      </c>
      <c r="AJ134" s="36">
        <v>0</v>
      </c>
      <c r="AK134" s="36">
        <v>0</v>
      </c>
      <c r="AL134" s="36">
        <v>0</v>
      </c>
      <c r="AM134" s="36">
        <v>0</v>
      </c>
      <c r="AN134" s="36">
        <v>0</v>
      </c>
      <c r="AO134" s="36">
        <v>0</v>
      </c>
      <c r="AP134" s="36">
        <v>0</v>
      </c>
      <c r="AQ134" s="36">
        <v>0</v>
      </c>
      <c r="AR134" s="36">
        <v>0</v>
      </c>
      <c r="AS134" s="36">
        <v>0</v>
      </c>
      <c r="AT134" s="36">
        <v>0</v>
      </c>
      <c r="AU134" s="36">
        <v>0</v>
      </c>
      <c r="AV134" s="36">
        <v>7.03</v>
      </c>
      <c r="AW134" s="36">
        <v>552.16</v>
      </c>
      <c r="AX134" s="36">
        <v>0</v>
      </c>
      <c r="AY134" s="36">
        <v>0</v>
      </c>
      <c r="AZ134" s="36">
        <v>39.409999999999997</v>
      </c>
      <c r="BA134" s="36">
        <v>0</v>
      </c>
      <c r="BB134" s="36">
        <v>0</v>
      </c>
      <c r="BC134" s="36">
        <v>0</v>
      </c>
      <c r="BD134" s="36">
        <v>0</v>
      </c>
      <c r="BE134" s="36">
        <v>0</v>
      </c>
      <c r="BF134" s="36">
        <v>4.42</v>
      </c>
      <c r="BG134" s="36">
        <v>7.76</v>
      </c>
      <c r="BH134" s="36">
        <v>0</v>
      </c>
      <c r="BI134" s="36">
        <v>0</v>
      </c>
      <c r="BJ134" s="36">
        <v>4.51</v>
      </c>
      <c r="BK134" s="34">
        <f>SUM(C134:BJ134)</f>
        <v>615.28999999999985</v>
      </c>
    </row>
    <row r="135" spans="1:63" x14ac:dyDescent="0.2">
      <c r="A135" s="71"/>
      <c r="B135" s="32" t="s">
        <v>137</v>
      </c>
      <c r="C135" s="36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  <c r="O135" s="36">
        <v>0</v>
      </c>
      <c r="P135" s="36">
        <v>0</v>
      </c>
      <c r="Q135" s="36">
        <v>0</v>
      </c>
      <c r="R135" s="36">
        <v>0</v>
      </c>
      <c r="S135" s="36">
        <v>0</v>
      </c>
      <c r="T135" s="36">
        <v>0</v>
      </c>
      <c r="U135" s="36">
        <v>0</v>
      </c>
      <c r="V135" s="36">
        <v>0</v>
      </c>
      <c r="W135" s="36">
        <v>0</v>
      </c>
      <c r="X135" s="36">
        <v>0</v>
      </c>
      <c r="Y135" s="36">
        <v>0</v>
      </c>
      <c r="Z135" s="36">
        <v>0</v>
      </c>
      <c r="AA135" s="36">
        <v>0</v>
      </c>
      <c r="AB135" s="36">
        <v>0</v>
      </c>
      <c r="AC135" s="36">
        <v>0</v>
      </c>
      <c r="AD135" s="36">
        <v>0</v>
      </c>
      <c r="AE135" s="36">
        <v>0</v>
      </c>
      <c r="AF135" s="36">
        <v>0</v>
      </c>
      <c r="AG135" s="36">
        <v>0</v>
      </c>
      <c r="AH135" s="36">
        <v>0</v>
      </c>
      <c r="AI135" s="36">
        <v>0</v>
      </c>
      <c r="AJ135" s="36">
        <v>0</v>
      </c>
      <c r="AK135" s="36">
        <v>0</v>
      </c>
      <c r="AL135" s="36">
        <v>0</v>
      </c>
      <c r="AM135" s="36">
        <v>0</v>
      </c>
      <c r="AN135" s="36">
        <v>0</v>
      </c>
      <c r="AO135" s="36">
        <v>0</v>
      </c>
      <c r="AP135" s="36">
        <v>0</v>
      </c>
      <c r="AQ135" s="36">
        <v>0</v>
      </c>
      <c r="AR135" s="36">
        <v>0</v>
      </c>
      <c r="AS135" s="36">
        <v>0</v>
      </c>
      <c r="AT135" s="36">
        <v>0</v>
      </c>
      <c r="AU135" s="36">
        <v>0</v>
      </c>
      <c r="AV135" s="36">
        <v>0.47</v>
      </c>
      <c r="AW135" s="36">
        <v>3.86</v>
      </c>
      <c r="AX135" s="36">
        <v>0</v>
      </c>
      <c r="AY135" s="36">
        <v>0</v>
      </c>
      <c r="AZ135" s="36">
        <v>0.21</v>
      </c>
      <c r="BA135" s="36">
        <v>0</v>
      </c>
      <c r="BB135" s="36">
        <v>0</v>
      </c>
      <c r="BC135" s="36">
        <v>0</v>
      </c>
      <c r="BD135" s="36">
        <v>0</v>
      </c>
      <c r="BE135" s="36">
        <v>0</v>
      </c>
      <c r="BF135" s="36">
        <v>0.28000000000000003</v>
      </c>
      <c r="BG135" s="36">
        <v>0</v>
      </c>
      <c r="BH135" s="36">
        <v>0</v>
      </c>
      <c r="BI135" s="36">
        <v>0</v>
      </c>
      <c r="BJ135" s="36">
        <v>0</v>
      </c>
      <c r="BK135" s="34">
        <f>SUM(C135:BJ135)</f>
        <v>4.82</v>
      </c>
    </row>
    <row r="136" spans="1:63" ht="13.5" thickBot="1" x14ac:dyDescent="0.25">
      <c r="A136" s="71"/>
      <c r="B136" s="32" t="s">
        <v>138</v>
      </c>
      <c r="C136" s="36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>
        <v>0</v>
      </c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6">
        <v>0</v>
      </c>
      <c r="AB136" s="36">
        <v>0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36">
        <v>0</v>
      </c>
      <c r="AT136" s="36">
        <v>0</v>
      </c>
      <c r="AU136" s="36">
        <v>0</v>
      </c>
      <c r="AV136" s="36">
        <v>1.28</v>
      </c>
      <c r="AW136" s="36">
        <v>22.62</v>
      </c>
      <c r="AX136" s="36">
        <v>0</v>
      </c>
      <c r="AY136" s="36">
        <v>0</v>
      </c>
      <c r="AZ136" s="36">
        <v>2.9</v>
      </c>
      <c r="BA136" s="36">
        <v>0</v>
      </c>
      <c r="BB136" s="36">
        <v>0</v>
      </c>
      <c r="BC136" s="36">
        <v>0</v>
      </c>
      <c r="BD136" s="36">
        <v>0</v>
      </c>
      <c r="BE136" s="36">
        <v>0</v>
      </c>
      <c r="BF136" s="36">
        <v>0.87</v>
      </c>
      <c r="BG136" s="36">
        <v>0.19</v>
      </c>
      <c r="BH136" s="36">
        <v>0</v>
      </c>
      <c r="BI136" s="36">
        <v>0</v>
      </c>
      <c r="BJ136" s="36">
        <v>0.32</v>
      </c>
      <c r="BK136" s="34">
        <f>SUM(C136:BJ136)</f>
        <v>28.180000000000003</v>
      </c>
    </row>
    <row r="137" spans="1:63" ht="13.5" thickBot="1" x14ac:dyDescent="0.25">
      <c r="A137" s="47"/>
      <c r="B137" s="72" t="s">
        <v>22</v>
      </c>
      <c r="C137" s="73">
        <f t="shared" ref="C137:BK137" si="15">SUM(C132:C136)</f>
        <v>0</v>
      </c>
      <c r="D137" s="39">
        <f t="shared" si="15"/>
        <v>0</v>
      </c>
      <c r="E137" s="39">
        <f t="shared" si="15"/>
        <v>0</v>
      </c>
      <c r="F137" s="39">
        <f t="shared" si="15"/>
        <v>0</v>
      </c>
      <c r="G137" s="39">
        <f t="shared" si="15"/>
        <v>0</v>
      </c>
      <c r="H137" s="39">
        <f t="shared" si="15"/>
        <v>0</v>
      </c>
      <c r="I137" s="39">
        <f t="shared" si="15"/>
        <v>0</v>
      </c>
      <c r="J137" s="39">
        <f t="shared" si="15"/>
        <v>0</v>
      </c>
      <c r="K137" s="39">
        <f t="shared" si="15"/>
        <v>0</v>
      </c>
      <c r="L137" s="39">
        <f t="shared" si="15"/>
        <v>0</v>
      </c>
      <c r="M137" s="39">
        <f t="shared" si="15"/>
        <v>0</v>
      </c>
      <c r="N137" s="39">
        <f t="shared" si="15"/>
        <v>0</v>
      </c>
      <c r="O137" s="39">
        <f t="shared" si="15"/>
        <v>0</v>
      </c>
      <c r="P137" s="39">
        <f t="shared" si="15"/>
        <v>0</v>
      </c>
      <c r="Q137" s="39">
        <f t="shared" si="15"/>
        <v>0</v>
      </c>
      <c r="R137" s="39">
        <f t="shared" si="15"/>
        <v>0</v>
      </c>
      <c r="S137" s="39">
        <f t="shared" si="15"/>
        <v>0</v>
      </c>
      <c r="T137" s="39">
        <f t="shared" si="15"/>
        <v>0</v>
      </c>
      <c r="U137" s="39">
        <f t="shared" si="15"/>
        <v>0</v>
      </c>
      <c r="V137" s="39">
        <f t="shared" si="15"/>
        <v>0</v>
      </c>
      <c r="W137" s="39">
        <f t="shared" si="15"/>
        <v>0</v>
      </c>
      <c r="X137" s="39">
        <f t="shared" si="15"/>
        <v>0</v>
      </c>
      <c r="Y137" s="39">
        <f t="shared" si="15"/>
        <v>0</v>
      </c>
      <c r="Z137" s="39">
        <f t="shared" si="15"/>
        <v>0</v>
      </c>
      <c r="AA137" s="39">
        <f t="shared" si="15"/>
        <v>0</v>
      </c>
      <c r="AB137" s="39">
        <f t="shared" si="15"/>
        <v>0</v>
      </c>
      <c r="AC137" s="39">
        <f t="shared" si="15"/>
        <v>0</v>
      </c>
      <c r="AD137" s="39">
        <f t="shared" si="15"/>
        <v>0</v>
      </c>
      <c r="AE137" s="39">
        <f t="shared" si="15"/>
        <v>0</v>
      </c>
      <c r="AF137" s="39">
        <f t="shared" si="15"/>
        <v>0</v>
      </c>
      <c r="AG137" s="39">
        <f t="shared" si="15"/>
        <v>0</v>
      </c>
      <c r="AH137" s="39">
        <f t="shared" si="15"/>
        <v>0</v>
      </c>
      <c r="AI137" s="39">
        <f t="shared" si="15"/>
        <v>0</v>
      </c>
      <c r="AJ137" s="39">
        <f t="shared" si="15"/>
        <v>0</v>
      </c>
      <c r="AK137" s="39">
        <f t="shared" si="15"/>
        <v>0</v>
      </c>
      <c r="AL137" s="39">
        <f t="shared" si="15"/>
        <v>0</v>
      </c>
      <c r="AM137" s="39">
        <f t="shared" si="15"/>
        <v>0</v>
      </c>
      <c r="AN137" s="39">
        <f t="shared" si="15"/>
        <v>0</v>
      </c>
      <c r="AO137" s="39">
        <f t="shared" si="15"/>
        <v>0</v>
      </c>
      <c r="AP137" s="39">
        <f t="shared" si="15"/>
        <v>0</v>
      </c>
      <c r="AQ137" s="39">
        <f t="shared" si="15"/>
        <v>0</v>
      </c>
      <c r="AR137" s="39">
        <f t="shared" si="15"/>
        <v>0</v>
      </c>
      <c r="AS137" s="39">
        <f t="shared" si="15"/>
        <v>0</v>
      </c>
      <c r="AT137" s="39">
        <f t="shared" si="15"/>
        <v>0</v>
      </c>
      <c r="AU137" s="39">
        <f t="shared" si="15"/>
        <v>0</v>
      </c>
      <c r="AV137" s="39">
        <f t="shared" si="15"/>
        <v>22.560000000000002</v>
      </c>
      <c r="AW137" s="39">
        <f t="shared" si="15"/>
        <v>51745.660000000011</v>
      </c>
      <c r="AX137" s="39">
        <f t="shared" si="15"/>
        <v>0</v>
      </c>
      <c r="AY137" s="39">
        <f t="shared" si="15"/>
        <v>0</v>
      </c>
      <c r="AZ137" s="39">
        <f t="shared" si="15"/>
        <v>143.78000000000003</v>
      </c>
      <c r="BA137" s="39">
        <f t="shared" si="15"/>
        <v>0</v>
      </c>
      <c r="BB137" s="39">
        <f t="shared" si="15"/>
        <v>0</v>
      </c>
      <c r="BC137" s="39">
        <f t="shared" si="15"/>
        <v>0</v>
      </c>
      <c r="BD137" s="39">
        <f t="shared" si="15"/>
        <v>0</v>
      </c>
      <c r="BE137" s="39">
        <f t="shared" si="15"/>
        <v>0</v>
      </c>
      <c r="BF137" s="39">
        <f t="shared" si="15"/>
        <v>12.689999999999998</v>
      </c>
      <c r="BG137" s="39">
        <f t="shared" si="15"/>
        <v>1043.5200000000002</v>
      </c>
      <c r="BH137" s="39">
        <f t="shared" si="15"/>
        <v>0</v>
      </c>
      <c r="BI137" s="39">
        <f t="shared" si="15"/>
        <v>0</v>
      </c>
      <c r="BJ137" s="39">
        <f t="shared" si="15"/>
        <v>14.47</v>
      </c>
      <c r="BK137" s="74">
        <f t="shared" si="15"/>
        <v>52982.68</v>
      </c>
    </row>
    <row r="138" spans="1:63" ht="13.5" thickBot="1" x14ac:dyDescent="0.25">
      <c r="A138" s="37"/>
      <c r="B138" s="65" t="s">
        <v>124</v>
      </c>
      <c r="C138" s="39">
        <f t="shared" ref="C138:BK138" si="16">C137+C129</f>
        <v>0</v>
      </c>
      <c r="D138" s="39">
        <f t="shared" si="16"/>
        <v>0</v>
      </c>
      <c r="E138" s="39">
        <f t="shared" si="16"/>
        <v>0</v>
      </c>
      <c r="F138" s="39">
        <f t="shared" si="16"/>
        <v>0</v>
      </c>
      <c r="G138" s="39">
        <f t="shared" si="16"/>
        <v>0</v>
      </c>
      <c r="H138" s="39">
        <f t="shared" si="16"/>
        <v>0</v>
      </c>
      <c r="I138" s="39">
        <f t="shared" si="16"/>
        <v>0</v>
      </c>
      <c r="J138" s="39">
        <f t="shared" si="16"/>
        <v>0</v>
      </c>
      <c r="K138" s="39">
        <f t="shared" si="16"/>
        <v>0</v>
      </c>
      <c r="L138" s="39">
        <f t="shared" si="16"/>
        <v>0</v>
      </c>
      <c r="M138" s="39">
        <f t="shared" si="16"/>
        <v>0</v>
      </c>
      <c r="N138" s="39">
        <f t="shared" si="16"/>
        <v>0</v>
      </c>
      <c r="O138" s="39">
        <f t="shared" si="16"/>
        <v>0</v>
      </c>
      <c r="P138" s="39">
        <f t="shared" si="16"/>
        <v>0</v>
      </c>
      <c r="Q138" s="39">
        <f t="shared" si="16"/>
        <v>0</v>
      </c>
      <c r="R138" s="39">
        <f t="shared" si="16"/>
        <v>0</v>
      </c>
      <c r="S138" s="39">
        <f t="shared" si="16"/>
        <v>0</v>
      </c>
      <c r="T138" s="39">
        <f t="shared" si="16"/>
        <v>0</v>
      </c>
      <c r="U138" s="39">
        <f t="shared" si="16"/>
        <v>0</v>
      </c>
      <c r="V138" s="39">
        <f t="shared" si="16"/>
        <v>0</v>
      </c>
      <c r="W138" s="39">
        <f t="shared" si="16"/>
        <v>0</v>
      </c>
      <c r="X138" s="39">
        <f t="shared" si="16"/>
        <v>0</v>
      </c>
      <c r="Y138" s="39">
        <f t="shared" si="16"/>
        <v>0</v>
      </c>
      <c r="Z138" s="39">
        <f t="shared" si="16"/>
        <v>0</v>
      </c>
      <c r="AA138" s="39">
        <f t="shared" si="16"/>
        <v>0</v>
      </c>
      <c r="AB138" s="39">
        <f t="shared" si="16"/>
        <v>0</v>
      </c>
      <c r="AC138" s="39">
        <f t="shared" si="16"/>
        <v>0</v>
      </c>
      <c r="AD138" s="39">
        <f t="shared" si="16"/>
        <v>0</v>
      </c>
      <c r="AE138" s="39">
        <f t="shared" si="16"/>
        <v>0</v>
      </c>
      <c r="AF138" s="39">
        <f t="shared" si="16"/>
        <v>0</v>
      </c>
      <c r="AG138" s="39">
        <f t="shared" si="16"/>
        <v>0</v>
      </c>
      <c r="AH138" s="39">
        <f t="shared" si="16"/>
        <v>0</v>
      </c>
      <c r="AI138" s="39">
        <f t="shared" si="16"/>
        <v>0</v>
      </c>
      <c r="AJ138" s="39">
        <f t="shared" si="16"/>
        <v>0</v>
      </c>
      <c r="AK138" s="39">
        <f t="shared" si="16"/>
        <v>0</v>
      </c>
      <c r="AL138" s="39">
        <f t="shared" si="16"/>
        <v>0</v>
      </c>
      <c r="AM138" s="39">
        <f t="shared" si="16"/>
        <v>0</v>
      </c>
      <c r="AN138" s="39">
        <f t="shared" si="16"/>
        <v>0</v>
      </c>
      <c r="AO138" s="39">
        <f t="shared" si="16"/>
        <v>0</v>
      </c>
      <c r="AP138" s="39">
        <f t="shared" si="16"/>
        <v>0</v>
      </c>
      <c r="AQ138" s="39">
        <f t="shared" si="16"/>
        <v>0</v>
      </c>
      <c r="AR138" s="39">
        <f t="shared" si="16"/>
        <v>0</v>
      </c>
      <c r="AS138" s="39">
        <f t="shared" si="16"/>
        <v>0</v>
      </c>
      <c r="AT138" s="39">
        <f t="shared" si="16"/>
        <v>0</v>
      </c>
      <c r="AU138" s="39">
        <f t="shared" si="16"/>
        <v>0</v>
      </c>
      <c r="AV138" s="39">
        <f t="shared" si="16"/>
        <v>127.14</v>
      </c>
      <c r="AW138" s="39">
        <f t="shared" si="16"/>
        <v>51775.98000000001</v>
      </c>
      <c r="AX138" s="39">
        <f t="shared" si="16"/>
        <v>0</v>
      </c>
      <c r="AY138" s="39">
        <f t="shared" si="16"/>
        <v>0</v>
      </c>
      <c r="AZ138" s="39">
        <f t="shared" si="16"/>
        <v>441.87</v>
      </c>
      <c r="BA138" s="39">
        <f t="shared" si="16"/>
        <v>0</v>
      </c>
      <c r="BB138" s="39">
        <f t="shared" si="16"/>
        <v>0</v>
      </c>
      <c r="BC138" s="39">
        <f t="shared" si="16"/>
        <v>0</v>
      </c>
      <c r="BD138" s="39">
        <f t="shared" si="16"/>
        <v>0</v>
      </c>
      <c r="BE138" s="39">
        <f t="shared" si="16"/>
        <v>0</v>
      </c>
      <c r="BF138" s="39">
        <f t="shared" si="16"/>
        <v>58.379999999999995</v>
      </c>
      <c r="BG138" s="39">
        <f t="shared" si="16"/>
        <v>1053.6600000000003</v>
      </c>
      <c r="BH138" s="39">
        <f t="shared" si="16"/>
        <v>0</v>
      </c>
      <c r="BI138" s="39">
        <f t="shared" si="16"/>
        <v>0</v>
      </c>
      <c r="BJ138" s="39">
        <f t="shared" si="16"/>
        <v>84.47</v>
      </c>
      <c r="BK138" s="44">
        <f t="shared" si="16"/>
        <v>53541.5</v>
      </c>
    </row>
    <row r="139" spans="1:63" x14ac:dyDescent="0.2">
      <c r="A139" s="57"/>
      <c r="B139" s="75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70"/>
    </row>
    <row r="140" spans="1:63" x14ac:dyDescent="0.2">
      <c r="A140" s="27" t="s">
        <v>139</v>
      </c>
      <c r="B140" s="59" t="s">
        <v>140</v>
      </c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4"/>
    </row>
    <row r="141" spans="1:63" ht="13.5" thickBot="1" x14ac:dyDescent="0.25">
      <c r="A141" s="71" t="s">
        <v>13</v>
      </c>
      <c r="B141" s="76" t="s">
        <v>141</v>
      </c>
      <c r="C141" s="36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>
        <v>0</v>
      </c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36">
        <v>0</v>
      </c>
      <c r="AT141" s="36">
        <v>0</v>
      </c>
      <c r="AU141" s="36">
        <v>0</v>
      </c>
      <c r="AV141" s="36">
        <v>0</v>
      </c>
      <c r="AW141" s="36">
        <v>0</v>
      </c>
      <c r="AX141" s="36">
        <v>0</v>
      </c>
      <c r="AY141" s="36">
        <v>0</v>
      </c>
      <c r="AZ141" s="36">
        <v>0</v>
      </c>
      <c r="BA141" s="36">
        <v>0</v>
      </c>
      <c r="BB141" s="36">
        <v>0</v>
      </c>
      <c r="BC141" s="36">
        <v>0</v>
      </c>
      <c r="BD141" s="36">
        <v>0</v>
      </c>
      <c r="BE141" s="36">
        <v>0</v>
      </c>
      <c r="BF141" s="36">
        <v>0</v>
      </c>
      <c r="BG141" s="36">
        <v>0</v>
      </c>
      <c r="BH141" s="36">
        <v>0</v>
      </c>
      <c r="BI141" s="36">
        <v>0</v>
      </c>
      <c r="BJ141" s="36">
        <v>0</v>
      </c>
      <c r="BK141" s="67">
        <v>0</v>
      </c>
    </row>
    <row r="142" spans="1:63" ht="13.5" thickBot="1" x14ac:dyDescent="0.25">
      <c r="A142" s="37"/>
      <c r="B142" s="65" t="s">
        <v>128</v>
      </c>
      <c r="C142" s="39">
        <f>SUM(C141)</f>
        <v>0</v>
      </c>
      <c r="D142" s="39">
        <f t="shared" ref="D142:BK142" si="17">SUM(D141)</f>
        <v>0</v>
      </c>
      <c r="E142" s="39">
        <f t="shared" si="17"/>
        <v>0</v>
      </c>
      <c r="F142" s="39">
        <f t="shared" si="17"/>
        <v>0</v>
      </c>
      <c r="G142" s="39">
        <f t="shared" si="17"/>
        <v>0</v>
      </c>
      <c r="H142" s="39">
        <f t="shared" si="17"/>
        <v>0</v>
      </c>
      <c r="I142" s="39">
        <f t="shared" si="17"/>
        <v>0</v>
      </c>
      <c r="J142" s="39">
        <f t="shared" si="17"/>
        <v>0</v>
      </c>
      <c r="K142" s="39">
        <f t="shared" si="17"/>
        <v>0</v>
      </c>
      <c r="L142" s="39">
        <f t="shared" si="17"/>
        <v>0</v>
      </c>
      <c r="M142" s="39">
        <f t="shared" si="17"/>
        <v>0</v>
      </c>
      <c r="N142" s="39">
        <f t="shared" si="17"/>
        <v>0</v>
      </c>
      <c r="O142" s="39">
        <f t="shared" si="17"/>
        <v>0</v>
      </c>
      <c r="P142" s="39">
        <f t="shared" si="17"/>
        <v>0</v>
      </c>
      <c r="Q142" s="39">
        <f t="shared" si="17"/>
        <v>0</v>
      </c>
      <c r="R142" s="39">
        <f t="shared" si="17"/>
        <v>0</v>
      </c>
      <c r="S142" s="39">
        <f t="shared" si="17"/>
        <v>0</v>
      </c>
      <c r="T142" s="39">
        <f t="shared" si="17"/>
        <v>0</v>
      </c>
      <c r="U142" s="39">
        <f t="shared" si="17"/>
        <v>0</v>
      </c>
      <c r="V142" s="39">
        <f t="shared" si="17"/>
        <v>0</v>
      </c>
      <c r="W142" s="39">
        <f t="shared" si="17"/>
        <v>0</v>
      </c>
      <c r="X142" s="39">
        <f t="shared" si="17"/>
        <v>0</v>
      </c>
      <c r="Y142" s="39">
        <f t="shared" si="17"/>
        <v>0</v>
      </c>
      <c r="Z142" s="39">
        <f t="shared" si="17"/>
        <v>0</v>
      </c>
      <c r="AA142" s="39">
        <f t="shared" si="17"/>
        <v>0</v>
      </c>
      <c r="AB142" s="39">
        <f t="shared" si="17"/>
        <v>0</v>
      </c>
      <c r="AC142" s="39">
        <f t="shared" si="17"/>
        <v>0</v>
      </c>
      <c r="AD142" s="39">
        <f t="shared" si="17"/>
        <v>0</v>
      </c>
      <c r="AE142" s="39">
        <f t="shared" si="17"/>
        <v>0</v>
      </c>
      <c r="AF142" s="39">
        <f t="shared" si="17"/>
        <v>0</v>
      </c>
      <c r="AG142" s="39">
        <f t="shared" si="17"/>
        <v>0</v>
      </c>
      <c r="AH142" s="39">
        <f t="shared" si="17"/>
        <v>0</v>
      </c>
      <c r="AI142" s="39">
        <f t="shared" si="17"/>
        <v>0</v>
      </c>
      <c r="AJ142" s="39">
        <f t="shared" si="17"/>
        <v>0</v>
      </c>
      <c r="AK142" s="39">
        <f t="shared" si="17"/>
        <v>0</v>
      </c>
      <c r="AL142" s="39">
        <f t="shared" si="17"/>
        <v>0</v>
      </c>
      <c r="AM142" s="39">
        <f t="shared" si="17"/>
        <v>0</v>
      </c>
      <c r="AN142" s="39">
        <f t="shared" si="17"/>
        <v>0</v>
      </c>
      <c r="AO142" s="39">
        <f t="shared" si="17"/>
        <v>0</v>
      </c>
      <c r="AP142" s="39">
        <f t="shared" si="17"/>
        <v>0</v>
      </c>
      <c r="AQ142" s="39">
        <f t="shared" si="17"/>
        <v>0</v>
      </c>
      <c r="AR142" s="39">
        <f t="shared" si="17"/>
        <v>0</v>
      </c>
      <c r="AS142" s="39">
        <f t="shared" si="17"/>
        <v>0</v>
      </c>
      <c r="AT142" s="39">
        <f t="shared" si="17"/>
        <v>0</v>
      </c>
      <c r="AU142" s="39">
        <f t="shared" si="17"/>
        <v>0</v>
      </c>
      <c r="AV142" s="39">
        <f t="shared" si="17"/>
        <v>0</v>
      </c>
      <c r="AW142" s="39">
        <f t="shared" si="17"/>
        <v>0</v>
      </c>
      <c r="AX142" s="39">
        <f t="shared" si="17"/>
        <v>0</v>
      </c>
      <c r="AY142" s="39">
        <f t="shared" si="17"/>
        <v>0</v>
      </c>
      <c r="AZ142" s="39">
        <f t="shared" si="17"/>
        <v>0</v>
      </c>
      <c r="BA142" s="39">
        <f t="shared" si="17"/>
        <v>0</v>
      </c>
      <c r="BB142" s="39">
        <f t="shared" si="17"/>
        <v>0</v>
      </c>
      <c r="BC142" s="39">
        <f t="shared" si="17"/>
        <v>0</v>
      </c>
      <c r="BD142" s="39">
        <f t="shared" si="17"/>
        <v>0</v>
      </c>
      <c r="BE142" s="39">
        <f t="shared" si="17"/>
        <v>0</v>
      </c>
      <c r="BF142" s="39">
        <f t="shared" si="17"/>
        <v>0</v>
      </c>
      <c r="BG142" s="39">
        <f t="shared" si="17"/>
        <v>0</v>
      </c>
      <c r="BH142" s="39">
        <f t="shared" si="17"/>
        <v>0</v>
      </c>
      <c r="BI142" s="39">
        <f t="shared" si="17"/>
        <v>0</v>
      </c>
      <c r="BJ142" s="39">
        <f t="shared" si="17"/>
        <v>0</v>
      </c>
      <c r="BK142" s="44">
        <f t="shared" si="17"/>
        <v>0</v>
      </c>
    </row>
    <row r="143" spans="1:63" ht="13.5" thickBot="1" x14ac:dyDescent="0.25">
      <c r="A143" s="62"/>
      <c r="B143" s="63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77"/>
    </row>
    <row r="144" spans="1:63" ht="13.5" thickBot="1" x14ac:dyDescent="0.25">
      <c r="A144" s="37"/>
      <c r="B144" s="78" t="s">
        <v>142</v>
      </c>
      <c r="C144" s="39">
        <f t="shared" ref="C144:BK144" si="18">C142+C138+C124+C119+C87</f>
        <v>0</v>
      </c>
      <c r="D144" s="39">
        <f t="shared" si="18"/>
        <v>3380.52</v>
      </c>
      <c r="E144" s="39">
        <f t="shared" si="18"/>
        <v>234.98</v>
      </c>
      <c r="F144" s="39">
        <f t="shared" si="18"/>
        <v>0</v>
      </c>
      <c r="G144" s="39">
        <f t="shared" si="18"/>
        <v>0</v>
      </c>
      <c r="H144" s="39">
        <f t="shared" si="18"/>
        <v>3604.4399999999996</v>
      </c>
      <c r="I144" s="39">
        <f t="shared" si="18"/>
        <v>42522.049999999996</v>
      </c>
      <c r="J144" s="39">
        <f t="shared" si="18"/>
        <v>2497.0499999999997</v>
      </c>
      <c r="K144" s="39">
        <f t="shared" si="18"/>
        <v>0</v>
      </c>
      <c r="L144" s="39">
        <f t="shared" si="18"/>
        <v>7528.8600000000015</v>
      </c>
      <c r="M144" s="39">
        <f t="shared" si="18"/>
        <v>0</v>
      </c>
      <c r="N144" s="39">
        <f t="shared" si="18"/>
        <v>0</v>
      </c>
      <c r="O144" s="39">
        <f t="shared" si="18"/>
        <v>0</v>
      </c>
      <c r="P144" s="39">
        <f t="shared" si="18"/>
        <v>0</v>
      </c>
      <c r="Q144" s="39">
        <f t="shared" si="18"/>
        <v>0</v>
      </c>
      <c r="R144" s="39">
        <f t="shared" si="18"/>
        <v>2275.77</v>
      </c>
      <c r="S144" s="39">
        <f t="shared" si="18"/>
        <v>3010.42</v>
      </c>
      <c r="T144" s="39">
        <f t="shared" si="18"/>
        <v>389.53</v>
      </c>
      <c r="U144" s="39">
        <f t="shared" si="18"/>
        <v>0</v>
      </c>
      <c r="V144" s="39">
        <f t="shared" si="18"/>
        <v>1329.0600000000002</v>
      </c>
      <c r="W144" s="39">
        <f t="shared" si="18"/>
        <v>0</v>
      </c>
      <c r="X144" s="39">
        <f t="shared" si="18"/>
        <v>0</v>
      </c>
      <c r="Y144" s="39">
        <f t="shared" si="18"/>
        <v>0</v>
      </c>
      <c r="Z144" s="39">
        <f t="shared" si="18"/>
        <v>0</v>
      </c>
      <c r="AA144" s="39">
        <f t="shared" si="18"/>
        <v>0</v>
      </c>
      <c r="AB144" s="39">
        <f t="shared" si="18"/>
        <v>522.72</v>
      </c>
      <c r="AC144" s="39">
        <f t="shared" si="18"/>
        <v>104.16999999999999</v>
      </c>
      <c r="AD144" s="39">
        <f t="shared" si="18"/>
        <v>1.56</v>
      </c>
      <c r="AE144" s="39">
        <f t="shared" si="18"/>
        <v>0</v>
      </c>
      <c r="AF144" s="39">
        <f t="shared" si="18"/>
        <v>727.38999999999987</v>
      </c>
      <c r="AG144" s="39">
        <f t="shared" si="18"/>
        <v>0</v>
      </c>
      <c r="AH144" s="39">
        <f t="shared" si="18"/>
        <v>0</v>
      </c>
      <c r="AI144" s="39">
        <f t="shared" si="18"/>
        <v>0</v>
      </c>
      <c r="AJ144" s="39">
        <f t="shared" si="18"/>
        <v>0</v>
      </c>
      <c r="AK144" s="39">
        <f t="shared" si="18"/>
        <v>0</v>
      </c>
      <c r="AL144" s="39">
        <f t="shared" si="18"/>
        <v>970.3</v>
      </c>
      <c r="AM144" s="39">
        <f t="shared" si="18"/>
        <v>33.150000000000006</v>
      </c>
      <c r="AN144" s="39">
        <f t="shared" si="18"/>
        <v>0.3</v>
      </c>
      <c r="AO144" s="39">
        <f t="shared" si="18"/>
        <v>0</v>
      </c>
      <c r="AP144" s="39">
        <f t="shared" si="18"/>
        <v>293.75999999999993</v>
      </c>
      <c r="AQ144" s="39">
        <f t="shared" si="18"/>
        <v>0</v>
      </c>
      <c r="AR144" s="39">
        <f t="shared" si="18"/>
        <v>34.82</v>
      </c>
      <c r="AS144" s="39">
        <f t="shared" si="18"/>
        <v>0.4</v>
      </c>
      <c r="AT144" s="39">
        <f t="shared" si="18"/>
        <v>0</v>
      </c>
      <c r="AU144" s="39">
        <f t="shared" si="18"/>
        <v>0</v>
      </c>
      <c r="AV144" s="39">
        <f t="shared" si="18"/>
        <v>25664.92</v>
      </c>
      <c r="AW144" s="39">
        <f t="shared" si="18"/>
        <v>63883.48000000001</v>
      </c>
      <c r="AX144" s="39">
        <f t="shared" si="18"/>
        <v>158.79</v>
      </c>
      <c r="AY144" s="39">
        <f t="shared" si="18"/>
        <v>0.24</v>
      </c>
      <c r="AZ144" s="39">
        <f t="shared" si="18"/>
        <v>18487.87</v>
      </c>
      <c r="BA144" s="39">
        <f t="shared" si="18"/>
        <v>0</v>
      </c>
      <c r="BB144" s="39">
        <f t="shared" si="18"/>
        <v>0</v>
      </c>
      <c r="BC144" s="39">
        <f t="shared" si="18"/>
        <v>0</v>
      </c>
      <c r="BD144" s="39">
        <f t="shared" si="18"/>
        <v>0</v>
      </c>
      <c r="BE144" s="39">
        <f t="shared" si="18"/>
        <v>0</v>
      </c>
      <c r="BF144" s="39">
        <f t="shared" si="18"/>
        <v>30074.269999999997</v>
      </c>
      <c r="BG144" s="39">
        <f t="shared" si="18"/>
        <v>3199.4700000000003</v>
      </c>
      <c r="BH144" s="39">
        <f t="shared" si="18"/>
        <v>435.92999999999995</v>
      </c>
      <c r="BI144" s="39">
        <f t="shared" si="18"/>
        <v>0</v>
      </c>
      <c r="BJ144" s="39">
        <f t="shared" si="18"/>
        <v>9266.0500000000011</v>
      </c>
      <c r="BK144" s="39">
        <f t="shared" si="18"/>
        <v>220632.27000000002</v>
      </c>
    </row>
    <row r="145" spans="1:63" x14ac:dyDescent="0.2">
      <c r="A145" s="57"/>
      <c r="B145" s="75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70"/>
    </row>
    <row r="146" spans="1:63" ht="15.75" thickBot="1" x14ac:dyDescent="0.35">
      <c r="A146" s="71" t="s">
        <v>143</v>
      </c>
      <c r="B146" s="79" t="s">
        <v>144</v>
      </c>
      <c r="C146" s="36">
        <v>0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36">
        <v>0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0</v>
      </c>
      <c r="AB146" s="36">
        <v>0</v>
      </c>
      <c r="AC146" s="36">
        <v>0</v>
      </c>
      <c r="AD146" s="36">
        <v>0</v>
      </c>
      <c r="AE146" s="36">
        <v>0</v>
      </c>
      <c r="AF146" s="36">
        <v>0</v>
      </c>
      <c r="AG146" s="36">
        <v>0</v>
      </c>
      <c r="AH146" s="36">
        <v>0</v>
      </c>
      <c r="AI146" s="36">
        <v>0</v>
      </c>
      <c r="AJ146" s="36">
        <v>0</v>
      </c>
      <c r="AK146" s="36">
        <v>0</v>
      </c>
      <c r="AL146" s="36">
        <v>0</v>
      </c>
      <c r="AM146" s="36">
        <v>0</v>
      </c>
      <c r="AN146" s="36">
        <v>0</v>
      </c>
      <c r="AO146" s="36">
        <v>0</v>
      </c>
      <c r="AP146" s="36">
        <v>0</v>
      </c>
      <c r="AQ146" s="36">
        <v>0</v>
      </c>
      <c r="AR146" s="36">
        <v>0</v>
      </c>
      <c r="AS146" s="36">
        <v>0</v>
      </c>
      <c r="AT146" s="36">
        <v>0</v>
      </c>
      <c r="AU146" s="36">
        <v>0</v>
      </c>
      <c r="AV146" s="36">
        <v>0</v>
      </c>
      <c r="AW146" s="36">
        <v>0</v>
      </c>
      <c r="AX146" s="36">
        <v>0</v>
      </c>
      <c r="AY146" s="36">
        <v>0</v>
      </c>
      <c r="AZ146" s="36">
        <v>0</v>
      </c>
      <c r="BA146" s="36">
        <v>0</v>
      </c>
      <c r="BB146" s="36">
        <v>0</v>
      </c>
      <c r="BC146" s="36">
        <v>0</v>
      </c>
      <c r="BD146" s="36">
        <v>0</v>
      </c>
      <c r="BE146" s="36">
        <v>0</v>
      </c>
      <c r="BF146" s="36">
        <v>0</v>
      </c>
      <c r="BG146" s="36">
        <v>0</v>
      </c>
      <c r="BH146" s="36">
        <v>0</v>
      </c>
      <c r="BI146" s="36">
        <v>0</v>
      </c>
      <c r="BJ146" s="36">
        <v>0</v>
      </c>
      <c r="BK146" s="67">
        <v>0</v>
      </c>
    </row>
    <row r="147" spans="1:63" ht="13.5" thickBot="1" x14ac:dyDescent="0.25">
      <c r="A147" s="37"/>
      <c r="B147" s="65" t="s">
        <v>128</v>
      </c>
      <c r="C147" s="39">
        <f>SUM(C146)</f>
        <v>0</v>
      </c>
      <c r="D147" s="39">
        <f t="shared" ref="D147:BK147" si="19">SUM(D146)</f>
        <v>0</v>
      </c>
      <c r="E147" s="39">
        <f t="shared" si="19"/>
        <v>0</v>
      </c>
      <c r="F147" s="39">
        <f t="shared" si="19"/>
        <v>0</v>
      </c>
      <c r="G147" s="39">
        <f t="shared" si="19"/>
        <v>0</v>
      </c>
      <c r="H147" s="39">
        <f t="shared" si="19"/>
        <v>0</v>
      </c>
      <c r="I147" s="39">
        <f t="shared" si="19"/>
        <v>0</v>
      </c>
      <c r="J147" s="39">
        <f t="shared" si="19"/>
        <v>0</v>
      </c>
      <c r="K147" s="39">
        <f t="shared" si="19"/>
        <v>0</v>
      </c>
      <c r="L147" s="39">
        <f t="shared" si="19"/>
        <v>0</v>
      </c>
      <c r="M147" s="39">
        <f t="shared" si="19"/>
        <v>0</v>
      </c>
      <c r="N147" s="39">
        <f t="shared" si="19"/>
        <v>0</v>
      </c>
      <c r="O147" s="39">
        <f t="shared" si="19"/>
        <v>0</v>
      </c>
      <c r="P147" s="39">
        <f t="shared" si="19"/>
        <v>0</v>
      </c>
      <c r="Q147" s="39">
        <f t="shared" si="19"/>
        <v>0</v>
      </c>
      <c r="R147" s="39">
        <f t="shared" si="19"/>
        <v>0</v>
      </c>
      <c r="S147" s="39">
        <f t="shared" si="19"/>
        <v>0</v>
      </c>
      <c r="T147" s="39">
        <f t="shared" si="19"/>
        <v>0</v>
      </c>
      <c r="U147" s="39">
        <f t="shared" si="19"/>
        <v>0</v>
      </c>
      <c r="V147" s="39">
        <f t="shared" si="19"/>
        <v>0</v>
      </c>
      <c r="W147" s="39">
        <f t="shared" si="19"/>
        <v>0</v>
      </c>
      <c r="X147" s="39">
        <f t="shared" si="19"/>
        <v>0</v>
      </c>
      <c r="Y147" s="39">
        <f t="shared" si="19"/>
        <v>0</v>
      </c>
      <c r="Z147" s="39">
        <f t="shared" si="19"/>
        <v>0</v>
      </c>
      <c r="AA147" s="39">
        <f t="shared" si="19"/>
        <v>0</v>
      </c>
      <c r="AB147" s="39">
        <f t="shared" si="19"/>
        <v>0</v>
      </c>
      <c r="AC147" s="39">
        <f t="shared" si="19"/>
        <v>0</v>
      </c>
      <c r="AD147" s="39">
        <f t="shared" si="19"/>
        <v>0</v>
      </c>
      <c r="AE147" s="39">
        <f t="shared" si="19"/>
        <v>0</v>
      </c>
      <c r="AF147" s="39">
        <f t="shared" si="19"/>
        <v>0</v>
      </c>
      <c r="AG147" s="39">
        <f t="shared" si="19"/>
        <v>0</v>
      </c>
      <c r="AH147" s="39">
        <f t="shared" si="19"/>
        <v>0</v>
      </c>
      <c r="AI147" s="39">
        <f t="shared" si="19"/>
        <v>0</v>
      </c>
      <c r="AJ147" s="39">
        <f t="shared" si="19"/>
        <v>0</v>
      </c>
      <c r="AK147" s="39">
        <f t="shared" si="19"/>
        <v>0</v>
      </c>
      <c r="AL147" s="39">
        <f t="shared" si="19"/>
        <v>0</v>
      </c>
      <c r="AM147" s="39">
        <f t="shared" si="19"/>
        <v>0</v>
      </c>
      <c r="AN147" s="39">
        <f t="shared" si="19"/>
        <v>0</v>
      </c>
      <c r="AO147" s="39">
        <f t="shared" si="19"/>
        <v>0</v>
      </c>
      <c r="AP147" s="39">
        <f t="shared" si="19"/>
        <v>0</v>
      </c>
      <c r="AQ147" s="39">
        <f t="shared" si="19"/>
        <v>0</v>
      </c>
      <c r="AR147" s="39">
        <f t="shared" si="19"/>
        <v>0</v>
      </c>
      <c r="AS147" s="39">
        <f t="shared" si="19"/>
        <v>0</v>
      </c>
      <c r="AT147" s="39">
        <f t="shared" si="19"/>
        <v>0</v>
      </c>
      <c r="AU147" s="39">
        <f t="shared" si="19"/>
        <v>0</v>
      </c>
      <c r="AV147" s="39">
        <f t="shared" si="19"/>
        <v>0</v>
      </c>
      <c r="AW147" s="39">
        <f t="shared" si="19"/>
        <v>0</v>
      </c>
      <c r="AX147" s="39">
        <f t="shared" si="19"/>
        <v>0</v>
      </c>
      <c r="AY147" s="39">
        <f t="shared" si="19"/>
        <v>0</v>
      </c>
      <c r="AZ147" s="39">
        <f t="shared" si="19"/>
        <v>0</v>
      </c>
      <c r="BA147" s="39">
        <f t="shared" si="19"/>
        <v>0</v>
      </c>
      <c r="BB147" s="39">
        <f t="shared" si="19"/>
        <v>0</v>
      </c>
      <c r="BC147" s="39">
        <f t="shared" si="19"/>
        <v>0</v>
      </c>
      <c r="BD147" s="39">
        <f t="shared" si="19"/>
        <v>0</v>
      </c>
      <c r="BE147" s="39">
        <f t="shared" si="19"/>
        <v>0</v>
      </c>
      <c r="BF147" s="39">
        <f t="shared" si="19"/>
        <v>0</v>
      </c>
      <c r="BG147" s="39">
        <f t="shared" si="19"/>
        <v>0</v>
      </c>
      <c r="BH147" s="39">
        <f t="shared" si="19"/>
        <v>0</v>
      </c>
      <c r="BI147" s="39">
        <f t="shared" si="19"/>
        <v>0</v>
      </c>
      <c r="BJ147" s="39">
        <f t="shared" si="19"/>
        <v>0</v>
      </c>
      <c r="BK147" s="44">
        <f t="shared" si="19"/>
        <v>0</v>
      </c>
    </row>
    <row r="148" spans="1:63" x14ac:dyDescent="0.2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</row>
    <row r="149" spans="1:63" x14ac:dyDescent="0.2">
      <c r="A149" s="80"/>
      <c r="B149" s="80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</row>
    <row r="150" spans="1:63" x14ac:dyDescent="0.2">
      <c r="A150" s="80"/>
      <c r="B150" s="82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</row>
    <row r="151" spans="1:63" x14ac:dyDescent="0.2">
      <c r="A151" s="80"/>
      <c r="B151" s="83" t="s">
        <v>145</v>
      </c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0"/>
    </row>
    <row r="152" spans="1:63" x14ac:dyDescent="0.2">
      <c r="A152" s="80"/>
      <c r="B152" s="83" t="s">
        <v>146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</row>
    <row r="153" spans="1:63" x14ac:dyDescent="0.2">
      <c r="A153" s="80"/>
      <c r="B153" s="83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</row>
    <row r="154" spans="1:63" x14ac:dyDescent="0.2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</row>
    <row r="155" spans="1:63" x14ac:dyDescent="0.2">
      <c r="A155" s="80"/>
      <c r="B155" s="83" t="s">
        <v>147</v>
      </c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</row>
    <row r="156" spans="1:63" x14ac:dyDescent="0.2">
      <c r="A156" s="80"/>
      <c r="B156" s="83" t="s">
        <v>148</v>
      </c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</row>
    <row r="157" spans="1:63" x14ac:dyDescent="0.2">
      <c r="A157" s="80"/>
      <c r="B157" s="83" t="s">
        <v>149</v>
      </c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</row>
    <row r="158" spans="1:63" x14ac:dyDescent="0.2">
      <c r="A158" s="80"/>
      <c r="B158" s="83" t="s">
        <v>150</v>
      </c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D158" s="80"/>
      <c r="BE158" s="80"/>
      <c r="BF158" s="80"/>
      <c r="BG158" s="80"/>
      <c r="BH158" s="80"/>
      <c r="BI158" s="80"/>
      <c r="BJ158" s="80"/>
      <c r="BK158" s="80"/>
    </row>
    <row r="159" spans="1:63" x14ac:dyDescent="0.2">
      <c r="A159" s="80"/>
      <c r="B159" s="83" t="s">
        <v>151</v>
      </c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  <c r="BK159" s="80"/>
    </row>
    <row r="160" spans="1:63" x14ac:dyDescent="0.2">
      <c r="A160" s="80"/>
      <c r="B160" s="83" t="s">
        <v>152</v>
      </c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</row>
  </sheetData>
  <mergeCells count="25">
    <mergeCell ref="AL9:AP9"/>
    <mergeCell ref="AQ9:AU9"/>
    <mergeCell ref="AV9:AZ9"/>
    <mergeCell ref="BA9:BE9"/>
    <mergeCell ref="BF9:BJ9"/>
    <mergeCell ref="AG8:AP8"/>
    <mergeCell ref="AQ8:AZ8"/>
    <mergeCell ref="BA8:BJ8"/>
    <mergeCell ref="C9:G9"/>
    <mergeCell ref="H9:L9"/>
    <mergeCell ref="M9:Q9"/>
    <mergeCell ref="R9:V9"/>
    <mergeCell ref="W9:AA9"/>
    <mergeCell ref="AB9:AF9"/>
    <mergeCell ref="AG9:AK9"/>
    <mergeCell ref="A6:A10"/>
    <mergeCell ref="B6:B10"/>
    <mergeCell ref="C6:BK6"/>
    <mergeCell ref="C7:V7"/>
    <mergeCell ref="W7:AP7"/>
    <mergeCell ref="AQ7:BJ7"/>
    <mergeCell ref="BK7:BK10"/>
    <mergeCell ref="C8:L8"/>
    <mergeCell ref="M8:V8"/>
    <mergeCell ref="W8:AF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81211C184714AA879CC4C0FBEA072" ma:contentTypeVersion="14" ma:contentTypeDescription="Create a new document." ma:contentTypeScope="" ma:versionID="e5b618daf9ad92d39ff2a0d742b3b5fe">
  <xsd:schema xmlns:xsd="http://www.w3.org/2001/XMLSchema" xmlns:xs="http://www.w3.org/2001/XMLSchema" xmlns:p="http://schemas.microsoft.com/office/2006/metadata/properties" xmlns:ns1="http://schemas.microsoft.com/sharepoint/v3" xmlns:ns3="9d6648c5-053f-440f-a844-f728cd998535" xmlns:ns4="ab6de568-91ed-4883-9cbc-81954b915dc4" targetNamespace="http://schemas.microsoft.com/office/2006/metadata/properties" ma:root="true" ma:fieldsID="298114e8475ff3557e4b7b4a582b2f52" ns1:_="" ns3:_="" ns4:_="">
    <xsd:import namespace="http://schemas.microsoft.com/sharepoint/v3"/>
    <xsd:import namespace="9d6648c5-053f-440f-a844-f728cd998535"/>
    <xsd:import namespace="ab6de568-91ed-4883-9cbc-81954b915dc4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6648c5-053f-440f-a844-f728cd9985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de568-91ed-4883-9cbc-81954b915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4FB7C27-3FCC-4B91-AF41-7FAEF6D13C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6648c5-053f-440f-a844-f728cd998535"/>
    <ds:schemaRef ds:uri="ab6de568-91ed-4883-9cbc-81954b915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47A5F3-FC05-4AA6-BE32-88AA159CCF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9DA33F-CFD1-4DCE-92EE-4CBB605A3448}">
  <ds:schemaRefs>
    <ds:schemaRef ds:uri="ab6de568-91ed-4883-9cbc-81954b915dc4"/>
    <ds:schemaRef ds:uri="http://purl.org/dc/dcmitype/"/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9d6648c5-053f-440f-a844-f728cd998535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Ninad Kudalkar</dc:creator>
  <cp:lastModifiedBy>Ninad Kudalkar</cp:lastModifiedBy>
  <dcterms:created xsi:type="dcterms:W3CDTF">2022-04-08T04:45:00Z</dcterms:created>
  <dcterms:modified xsi:type="dcterms:W3CDTF">2022-04-08T04:45:58Z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0x01010030781211C184714AA879CC4C0FBEA072</vt:lpwstr>
  </property>
</Properties>
</file>